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6" rupBuild="18431"/>
  <workbookPr/>
  <mc:AlternateContent xmlns:mc="http://schemas.openxmlformats.org/markup-compatibility/2006">
    <mc:Choice Requires="x15">
      <x15ac:absPath xmlns:x15ac="http://schemas.microsoft.com/office/spreadsheetml/2010/11/ac" url="C:\Git\PenSim-Projects\PPD150_Experiment\Inputs_largePlans_raw\"/>
    </mc:Choice>
  </mc:AlternateContent>
  <bookViews>
    <workbookView xWindow="0" yWindow="0" windowWidth="28800" windowHeight="14010" tabRatio="769" firstSheet="9" activeTab="12" xr2:uid="{00000000-000D-0000-FFFF-FFFF00000000}"/>
  </bookViews>
  <sheets>
    <sheet name="TOC" sheetId="42" r:id="rId1"/>
    <sheet name="checklist" sheetId="28" r:id="rId2"/>
    <sheet name="StepsAndLinks" sheetId="2" r:id="rId3"/>
    <sheet name="PlanNames" sheetId="35" r:id="rId4"/>
    <sheet name="singleValues" sheetId="1" r:id="rId5"/>
    <sheet name="singleValuesScreenshots" sheetId="26" r:id="rId6"/>
    <sheet name="erc_rule" sheetId="38" r:id="rId7"/>
    <sheet name="SummaryAssumptions" sheetId="13" r:id="rId8"/>
    <sheet name="ActivesSched" sheetId="7" r:id="rId9"/>
    <sheet name="Actives_raw" sheetId="34" r:id="rId10"/>
    <sheet name="RetireesSched" sheetId="8" r:id="rId11"/>
    <sheet name="Retirees_raw" sheetId="32" r:id="rId12"/>
    <sheet name="SalaryGrowthSched_SingleCol" sheetId="9" r:id="rId13"/>
    <sheet name="SalaryGrowth_raw" sheetId="33" r:id="rId14"/>
    <sheet name="TermRatesSched_SingleCol" sheetId="10" r:id="rId15"/>
    <sheet name="TermRatesSched_raw" sheetId="40" r:id="rId16"/>
    <sheet name="RetirementRatesSched_SingleCol" sheetId="44" r:id="rId17"/>
    <sheet name="RetirementRatesSched_raw" sheetId="43" r:id="rId18"/>
    <sheet name="DisbRatesSched_SingleCol" sheetId="29" r:id="rId19"/>
    <sheet name="DisbRatesSched_raw" sheetId="41" r:id="rId20"/>
    <sheet name="MortalityInfo" sheetId="30" r:id="rId21"/>
  </sheet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15" i="41" l="1"/>
  <c r="I11" i="41"/>
  <c r="L11" i="41" s="1"/>
  <c r="I12" i="41"/>
  <c r="I13" i="41"/>
  <c r="L13" i="41" s="1"/>
  <c r="I14" i="41"/>
  <c r="L14" i="41" s="1"/>
  <c r="I15" i="41"/>
  <c r="I16" i="41"/>
  <c r="L16" i="41" s="1"/>
  <c r="I17" i="41"/>
  <c r="L17" i="41" s="1"/>
  <c r="I18" i="41"/>
  <c r="L18" i="41" s="1"/>
  <c r="I24" i="41"/>
  <c r="L10" i="41" s="1"/>
  <c r="I25" i="41"/>
  <c r="I26" i="41"/>
  <c r="I27" i="41"/>
  <c r="I28" i="41"/>
  <c r="I29" i="41"/>
  <c r="I30" i="41"/>
  <c r="I31" i="41"/>
  <c r="I32" i="41"/>
  <c r="I37" i="41"/>
  <c r="I38" i="41"/>
  <c r="I39" i="41"/>
  <c r="L12" i="41" s="1"/>
  <c r="I40" i="41"/>
  <c r="I41" i="41"/>
  <c r="I42" i="41"/>
  <c r="I43" i="41"/>
  <c r="I44" i="41"/>
  <c r="I45" i="41"/>
  <c r="I10" i="41"/>
  <c r="AC20" i="34" l="1"/>
  <c r="AD20" i="34"/>
  <c r="AE20" i="34"/>
  <c r="AF20" i="34"/>
  <c r="AG20" i="34"/>
  <c r="AH20" i="34"/>
  <c r="AI20" i="34"/>
  <c r="AJ20" i="34"/>
  <c r="AC21" i="34"/>
  <c r="AD21" i="34"/>
  <c r="AE21" i="34"/>
  <c r="AF21" i="34"/>
  <c r="AG21" i="34"/>
  <c r="AH21" i="34"/>
  <c r="AI21" i="34"/>
  <c r="AJ21" i="34"/>
  <c r="AC22" i="34"/>
  <c r="AD22" i="34"/>
  <c r="AE22" i="34"/>
  <c r="AF22" i="34"/>
  <c r="AG22" i="34"/>
  <c r="AH22" i="34"/>
  <c r="AI22" i="34"/>
  <c r="AJ22" i="34"/>
  <c r="AC23" i="34"/>
  <c r="AD23" i="34"/>
  <c r="AE23" i="34"/>
  <c r="AF23" i="34"/>
  <c r="AG23" i="34"/>
  <c r="AH23" i="34"/>
  <c r="AI23" i="34"/>
  <c r="AJ23" i="34"/>
  <c r="AC24" i="34"/>
  <c r="AD24" i="34"/>
  <c r="AE24" i="34"/>
  <c r="AF24" i="34"/>
  <c r="AG24" i="34"/>
  <c r="AH24" i="34"/>
  <c r="AI24" i="34"/>
  <c r="AJ24" i="34"/>
  <c r="AC25" i="34"/>
  <c r="AD25" i="34"/>
  <c r="AE25" i="34"/>
  <c r="AF25" i="34"/>
  <c r="AG25" i="34"/>
  <c r="AH25" i="34"/>
  <c r="AI25" i="34"/>
  <c r="AJ25" i="34"/>
  <c r="AC26" i="34"/>
  <c r="AD26" i="34"/>
  <c r="AE26" i="34"/>
  <c r="AF26" i="34"/>
  <c r="AG26" i="34"/>
  <c r="AH26" i="34"/>
  <c r="AI26" i="34"/>
  <c r="AJ26" i="34"/>
  <c r="AC27" i="34"/>
  <c r="AD27" i="34"/>
  <c r="AE27" i="34"/>
  <c r="AF27" i="34"/>
  <c r="AG27" i="34"/>
  <c r="AH27" i="34"/>
  <c r="AI27" i="34"/>
  <c r="AJ27" i="34"/>
  <c r="AC28" i="34"/>
  <c r="AD28" i="34"/>
  <c r="AE28" i="34"/>
  <c r="AF28" i="34"/>
  <c r="AG28" i="34"/>
  <c r="AH28" i="34"/>
  <c r="AI28" i="34"/>
  <c r="AJ28" i="34"/>
  <c r="AC29" i="34"/>
  <c r="AD29" i="34"/>
  <c r="AE29" i="34"/>
  <c r="AF29" i="34"/>
  <c r="AG29" i="34"/>
  <c r="AH29" i="34"/>
  <c r="AI29" i="34"/>
  <c r="AJ29" i="34"/>
  <c r="AC30" i="34"/>
  <c r="AD30" i="34"/>
  <c r="AE30" i="34"/>
  <c r="AF30" i="34"/>
  <c r="AG30" i="34"/>
  <c r="AH30" i="34"/>
  <c r="AI30" i="34"/>
  <c r="AJ30" i="34"/>
  <c r="AC31" i="34"/>
  <c r="AD31" i="34"/>
  <c r="AE31" i="34"/>
  <c r="AF31" i="34"/>
  <c r="AG31" i="34"/>
  <c r="AH31" i="34"/>
  <c r="AI31" i="34"/>
  <c r="AJ31" i="34"/>
  <c r="AB21" i="34"/>
  <c r="AB22" i="34"/>
  <c r="AB23" i="34"/>
  <c r="AB24" i="34"/>
  <c r="AB25" i="34"/>
  <c r="AB26" i="34"/>
  <c r="AB27" i="34"/>
  <c r="AB28" i="34"/>
  <c r="AB29" i="34"/>
  <c r="AB30" i="34"/>
  <c r="AB31" i="34"/>
  <c r="AB20" i="34"/>
  <c r="AB17" i="34"/>
  <c r="L6" i="34"/>
  <c r="L7" i="34"/>
  <c r="L8" i="34"/>
  <c r="L9" i="34"/>
  <c r="L10" i="34"/>
  <c r="L11" i="34"/>
  <c r="L12" i="34"/>
  <c r="L13" i="34"/>
  <c r="L14" i="34"/>
  <c r="L15" i="34"/>
  <c r="L16" i="34"/>
  <c r="L5" i="34"/>
  <c r="D17" i="34"/>
  <c r="E17" i="34"/>
  <c r="F17" i="34"/>
  <c r="G17" i="34"/>
  <c r="H17" i="34"/>
  <c r="I17" i="34"/>
  <c r="J17" i="34"/>
  <c r="K17" i="34"/>
  <c r="C17" i="34"/>
  <c r="L17" i="34" l="1"/>
  <c r="Q35" i="26" l="1"/>
</calcChain>
</file>

<file path=xl/sharedStrings.xml><?xml version="1.0" encoding="utf-8"?>
<sst xmlns="http://schemas.openxmlformats.org/spreadsheetml/2006/main" count="721" uniqueCount="445">
  <si>
    <t>TOC</t>
  </si>
  <si>
    <t>Urban Institute benefits database</t>
  </si>
  <si>
    <t>http://apps.urban.org/features/SLEPP/data.html</t>
  </si>
  <si>
    <t>ppd quick facts</t>
  </si>
  <si>
    <t>http://publicplansdata.org/quick-facts/by-pension-plan</t>
  </si>
  <si>
    <t>ppd browse</t>
  </si>
  <si>
    <t>http://publicplansdata.org/public-plans-database/browse-data/</t>
  </si>
  <si>
    <t>ppd reports</t>
  </si>
  <si>
    <t>http://publicplansdata.org/reports/</t>
  </si>
  <si>
    <t>ppd documentation</t>
  </si>
  <si>
    <t>http://publicplansdata.org/public-plans-database/documentation/</t>
  </si>
  <si>
    <t>ppd downloads</t>
  </si>
  <si>
    <t>http://publicplansdata.org/public-plans-database/download-full-data-set/</t>
  </si>
  <si>
    <t>ppd codebook</t>
  </si>
  <si>
    <t>http://publicplansdata.org/wp-content/uploads/2015/04/Variable-List1.xlsx</t>
  </si>
  <si>
    <t>AL_active</t>
  </si>
  <si>
    <t>AL_retired</t>
  </si>
  <si>
    <t>PVB_active</t>
  </si>
  <si>
    <t>PVB_retired</t>
  </si>
  <si>
    <t>varname</t>
  </si>
  <si>
    <t>description</t>
  </si>
  <si>
    <t>Actuarial liability of actives</t>
  </si>
  <si>
    <t>Actuarial liability of retireds</t>
  </si>
  <si>
    <t>targets</t>
  </si>
  <si>
    <t>category</t>
  </si>
  <si>
    <t>Present value of benefits of actives</t>
  </si>
  <si>
    <t>Present value of benefits of retireds</t>
  </si>
  <si>
    <t>prod_growth</t>
  </si>
  <si>
    <t>productivity growth assumption</t>
  </si>
  <si>
    <t>Sheet #</t>
  </si>
  <si>
    <t>Table of Contents</t>
  </si>
  <si>
    <t>1</t>
  </si>
  <si>
    <t>2</t>
  </si>
  <si>
    <t>3</t>
  </si>
  <si>
    <t>4</t>
  </si>
  <si>
    <t>Srv</t>
  </si>
  <si>
    <t>ERS</t>
  </si>
  <si>
    <t>startcell</t>
  </si>
  <si>
    <t>B7</t>
  </si>
  <si>
    <t>endcell</t>
  </si>
  <si>
    <t>type</t>
  </si>
  <si>
    <t>age.cell</t>
  </si>
  <si>
    <t>agegrp</t>
  </si>
  <si>
    <t>yosgrp</t>
  </si>
  <si>
    <t>nactives</t>
  </si>
  <si>
    <t>salary</t>
  </si>
  <si>
    <t>benperiod</t>
  </si>
  <si>
    <t>name_N</t>
  </si>
  <si>
    <t>nretirees</t>
  </si>
  <si>
    <t>name_V</t>
  </si>
  <si>
    <t>benefit</t>
  </si>
  <si>
    <t>N</t>
  </si>
  <si>
    <t>V</t>
  </si>
  <si>
    <t>40-49</t>
  </si>
  <si>
    <t>50-54</t>
  </si>
  <si>
    <t>55-59</t>
  </si>
  <si>
    <t>60-64</t>
  </si>
  <si>
    <t>65-69</t>
  </si>
  <si>
    <t>70-74</t>
  </si>
  <si>
    <t>75-79</t>
  </si>
  <si>
    <t>80-84</t>
  </si>
  <si>
    <t>85-89</t>
  </si>
  <si>
    <t>90+</t>
  </si>
  <si>
    <t>B5</t>
  </si>
  <si>
    <t>use ppd when avail, use inflation + prod (+ empl growth) when not</t>
  </si>
  <si>
    <t>erc_rule</t>
  </si>
  <si>
    <t>a text description of erc payment</t>
  </si>
  <si>
    <t>value</t>
  </si>
  <si>
    <t>inflation</t>
  </si>
  <si>
    <t>B6</t>
  </si>
  <si>
    <t>SummaryAssumptions</t>
  </si>
  <si>
    <t>ActivesSched</t>
  </si>
  <si>
    <t>5</t>
  </si>
  <si>
    <t>RetireesSched</t>
  </si>
  <si>
    <t>6</t>
  </si>
  <si>
    <t>SalaryGrowthSched</t>
  </si>
  <si>
    <t>7</t>
  </si>
  <si>
    <t>8</t>
  </si>
  <si>
    <t>SeparationRatesSched</t>
  </si>
  <si>
    <t>9</t>
  </si>
  <si>
    <t>10</t>
  </si>
  <si>
    <t>11</t>
  </si>
  <si>
    <t>sourcedoc</t>
  </si>
  <si>
    <t>sourcepage</t>
  </si>
  <si>
    <t>electronic page 5 would be e5, numbered page 5 would be n5</t>
  </si>
  <si>
    <t>year or date</t>
  </si>
  <si>
    <t>comments</t>
  </si>
  <si>
    <t>units</t>
  </si>
  <si>
    <t>payroll</t>
  </si>
  <si>
    <t>inflation assumption</t>
  </si>
  <si>
    <t>payroll growth assumption</t>
  </si>
  <si>
    <t>total payroll</t>
  </si>
  <si>
    <t>funding</t>
  </si>
  <si>
    <t>singleValues</t>
  </si>
  <si>
    <t>singleValuesScreenshots</t>
  </si>
  <si>
    <t>Data items needed</t>
  </si>
  <si>
    <t>Single values</t>
  </si>
  <si>
    <t>AL_total</t>
  </si>
  <si>
    <t>Schedules</t>
  </si>
  <si>
    <t>average salary of actives: age x yos</t>
  </si>
  <si>
    <t>The two schedules above may be presented in a single table, or can be 2 separate tables.</t>
  </si>
  <si>
    <t>We should follow the approach used by the plan.</t>
  </si>
  <si>
    <t>There is a template for either approach</t>
  </si>
  <si>
    <t># of retirees by age</t>
  </si>
  <si>
    <t>average benefit by age</t>
  </si>
  <si>
    <t>salary growth rates -- can be:</t>
  </si>
  <si>
    <t>vector of rates by age, or</t>
  </si>
  <si>
    <t>vector of rates by yos, or</t>
  </si>
  <si>
    <t>matrix of rates, age x yos</t>
  </si>
  <si>
    <t>separation rates by age</t>
  </si>
  <si>
    <t>retirement rates by age</t>
  </si>
  <si>
    <t>They may be presented in a single table or, more likely, in 2 tables</t>
  </si>
  <si>
    <t>disability rates by age - to help us understand difference in disability between safety plans and other plan types</t>
  </si>
  <si>
    <t>description of mortality table used: active and retirees (maybe just a screenshot of the section decscribing morality tabel) (eg.(1)RP2014 adjusted by improvement scale MP2015; (2)RP2000 adjusted by moving 2 years forward, (3) Plan's own mortality table)</t>
  </si>
  <si>
    <t>Issues</t>
  </si>
  <si>
    <t>be sure to get CURRENT assumptions, NOT proposed assumptions</t>
  </si>
  <si>
    <t>be sure to get ALL tiers aveage, or largest tier, NOT an individual tier</t>
  </si>
  <si>
    <t>Actuarial liability, actives</t>
  </si>
  <si>
    <t>Actuarial liability, retired</t>
  </si>
  <si>
    <t>Actuarial liability, total</t>
  </si>
  <si>
    <t>Present value of benefits, actives</t>
  </si>
  <si>
    <t>Present value of benefits, retired</t>
  </si>
  <si>
    <t>employer contribution "rule"</t>
  </si>
  <si>
    <t>payroll of covered employees</t>
  </si>
  <si>
    <t>checklist</t>
  </si>
  <si>
    <t>DisbRatesByAgeSched</t>
  </si>
  <si>
    <t>MortalityInfo</t>
  </si>
  <si>
    <t>PVFNC_active</t>
  </si>
  <si>
    <t>Present value of future normal cost, actives</t>
  </si>
  <si>
    <t>assume</t>
  </si>
  <si>
    <t>payroll_growth</t>
  </si>
  <si>
    <t>Steps</t>
  </si>
  <si>
    <t>Large General plans</t>
  </si>
  <si>
    <t>ppd_id</t>
  </si>
  <si>
    <t>file_prefix</t>
  </si>
  <si>
    <t>PlanName</t>
  </si>
  <si>
    <t>9_California_PERF</t>
  </si>
  <si>
    <t>California PERF</t>
  </si>
  <si>
    <t>83_NY_State_&amp;_Local_ERS</t>
  </si>
  <si>
    <t>NY State &amp; Local ERS</t>
  </si>
  <si>
    <t>26_Florida_RS</t>
  </si>
  <si>
    <t>Florida RS</t>
  </si>
  <si>
    <t>125_Wisconsin_Retirement_System</t>
  </si>
  <si>
    <t>Wisconsin Retirement System</t>
  </si>
  <si>
    <t>85_Ohio_PERS</t>
  </si>
  <si>
    <t>Ohio PERS</t>
  </si>
  <si>
    <t>115_Virginia_Retirement_System</t>
  </si>
  <si>
    <t>Virginia Retirement System</t>
  </si>
  <si>
    <t>80_North_Carolina_Teachers_and_State_Employees</t>
  </si>
  <si>
    <t>North Carolina Teachers and State Employees</t>
  </si>
  <si>
    <t>91_Oregon_PERS</t>
  </si>
  <si>
    <t>Oregon PERS</t>
  </si>
  <si>
    <t>76_New_York_City_ERS</t>
  </si>
  <si>
    <t>New York City ERS</t>
  </si>
  <si>
    <t>43_LA_County_ERS</t>
  </si>
  <si>
    <t>LA County ERS</t>
  </si>
  <si>
    <t>32_Illinois_Municipal</t>
  </si>
  <si>
    <t>Illinois Municipal</t>
  </si>
  <si>
    <t>6_Arizona_SRS</t>
  </si>
  <si>
    <t>Arizona SRS</t>
  </si>
  <si>
    <t>119_Washington_PERS_2_3</t>
  </si>
  <si>
    <t>Washington PERS 2/3</t>
  </si>
  <si>
    <t>38_Iowa_PERS</t>
  </si>
  <si>
    <t>Iowa PERS</t>
  </si>
  <si>
    <t>69_Nevada_Regular_Employees</t>
  </si>
  <si>
    <t>Nevada Regular Employees</t>
  </si>
  <si>
    <t>Large Teacher plans</t>
  </si>
  <si>
    <t>10_California_Teachers</t>
  </si>
  <si>
    <t>California Teachers</t>
  </si>
  <si>
    <t>108_Texas_Teachers</t>
  </si>
  <si>
    <t>Texas Teachers</t>
  </si>
  <si>
    <t>78_New_York_State_Teachers</t>
  </si>
  <si>
    <t>New York State Teachers</t>
  </si>
  <si>
    <t>88_Ohio_Teachers</t>
  </si>
  <si>
    <t>Ohio Teachers</t>
  </si>
  <si>
    <t>28_Georgia_Teachers</t>
  </si>
  <si>
    <t>Georgia Teachers</t>
  </si>
  <si>
    <t>111_University_of_California</t>
  </si>
  <si>
    <t>University of California</t>
  </si>
  <si>
    <t>92_Pennsylvania_School_Employees</t>
  </si>
  <si>
    <t>Pennsylvania School Employees</t>
  </si>
  <si>
    <t>34_Illinois_Teachers</t>
  </si>
  <si>
    <t>Illinois Teachers</t>
  </si>
  <si>
    <t>77_New_York_City_Teachers</t>
  </si>
  <si>
    <t>New York City Teachers</t>
  </si>
  <si>
    <t>53_Michigan_Public_Schools</t>
  </si>
  <si>
    <t>Michigan Public Schools</t>
  </si>
  <si>
    <t>64_Missouri_Teachers</t>
  </si>
  <si>
    <t>Missouri Teachers</t>
  </si>
  <si>
    <t>49_Maryland_Teachers</t>
  </si>
  <si>
    <t>Maryland Teachers</t>
  </si>
  <si>
    <t>51_Massachusetts_Teachers</t>
  </si>
  <si>
    <t>Massachusetts Teachers</t>
  </si>
  <si>
    <t>2_Alabama_Teachers</t>
  </si>
  <si>
    <t>Alabama Teachers</t>
  </si>
  <si>
    <t>73_New_Jersey_Teachers</t>
  </si>
  <si>
    <t>New Jersey Teachers</t>
  </si>
  <si>
    <t>Large Safety plans</t>
  </si>
  <si>
    <t>150_New_York_City_Police</t>
  </si>
  <si>
    <t>New York City Police</t>
  </si>
  <si>
    <t>84_NY_State_&amp;_Local_Police_&amp;_Fire</t>
  </si>
  <si>
    <t>NY State &amp; Local Police &amp; Fire</t>
  </si>
  <si>
    <t>72_New_Jersey_Police_&amp;_Fire</t>
  </si>
  <si>
    <t>New Jersey Police &amp; Fire</t>
  </si>
  <si>
    <t>140_Los_Angeles_Fire_and_Police</t>
  </si>
  <si>
    <t>Los Angeles Fire and Police</t>
  </si>
  <si>
    <t>86_Ohio_Police_&amp;_Fire</t>
  </si>
  <si>
    <t>Ohio Police &amp; Fire</t>
  </si>
  <si>
    <t>149_New_York_City_Fire</t>
  </si>
  <si>
    <t>New York City Fire</t>
  </si>
  <si>
    <t>117_Washington_LEOFF_Plan_2</t>
  </si>
  <si>
    <t>Washington LEOFF Plan 2</t>
  </si>
  <si>
    <t>68_Nevada_Police_Officer_and_Firefighter</t>
  </si>
  <si>
    <t>Nevada Police Officer and Firefighter</t>
  </si>
  <si>
    <t>133_Minnesota_Police_and_Fire_Retirement_Fund</t>
  </si>
  <si>
    <t>Minnesota Police and Fire Retirement Fund</t>
  </si>
  <si>
    <t>5_Arizona_Public_Safety_Personnel</t>
  </si>
  <si>
    <t>Arizona Public Safety Personnel</t>
  </si>
  <si>
    <t>19_DC_Police_&amp;_Fire</t>
  </si>
  <si>
    <t>DC Police &amp; Fire</t>
  </si>
  <si>
    <t>99_South_Carolina_Police</t>
  </si>
  <si>
    <t>South Carolina Police</t>
  </si>
  <si>
    <t>30_Houston_Firefighters</t>
  </si>
  <si>
    <t>Houston Firefighters</t>
  </si>
  <si>
    <t>135_Utah_Public_Safety</t>
  </si>
  <si>
    <t>Utah Public Safety</t>
  </si>
  <si>
    <t>146_Chicago_Police</t>
  </si>
  <si>
    <t>Chicago Police</t>
  </si>
  <si>
    <t>Open the latest CAFR (Comprehensive Annual Financial Report) pdf</t>
  </si>
  <si>
    <t>Open the latest AV (actuarial valuation) pdf</t>
  </si>
  <si>
    <t>Open the xlsx for the latest AV</t>
  </si>
  <si>
    <t>Carefully review the AV, look for relevant items based on TOC, browsing, and searching</t>
  </si>
  <si>
    <t>Examine the CAFR if the AV is not providing needed info</t>
  </si>
  <si>
    <t>Post information to the plan xlsx</t>
  </si>
  <si>
    <t>Create and keep open an Excel file for the plan based on plan template and save with the proper plan id</t>
  </si>
  <si>
    <t>StepsAndLinks</t>
  </si>
  <si>
    <t>PlanNames</t>
  </si>
  <si>
    <t>Actives_raw</t>
  </si>
  <si>
    <t>Retirees_raw</t>
  </si>
  <si>
    <t>12</t>
  </si>
  <si>
    <t>SalaryGrowth_raw</t>
  </si>
  <si>
    <t>13</t>
  </si>
  <si>
    <t>14</t>
  </si>
  <si>
    <t>15</t>
  </si>
  <si>
    <t>16</t>
  </si>
  <si>
    <t>Tips</t>
  </si>
  <si>
    <t>we want assumptions from the AV used for funding purposes, rather than assumptions for GASB purposes (occasionally, but not often, they are different)</t>
  </si>
  <si>
    <t># of actives: age x yos (years of service)</t>
  </si>
  <si>
    <t>SeparationRates_raw</t>
  </si>
  <si>
    <t>17</t>
  </si>
  <si>
    <t>DisbRatesByAge_raw</t>
  </si>
  <si>
    <t>18</t>
  </si>
  <si>
    <t>n117</t>
  </si>
  <si>
    <t>CAFR 2016</t>
  </si>
  <si>
    <t>June 30 2014</t>
  </si>
  <si>
    <t>n219</t>
  </si>
  <si>
    <t>n218</t>
  </si>
  <si>
    <t>p. n218 CAFR 2016</t>
  </si>
  <si>
    <t>p. n219 CAFR 2016</t>
  </si>
  <si>
    <t>p. n214 CAFR 2016</t>
  </si>
  <si>
    <t>p. n195 CAFR 2016</t>
  </si>
  <si>
    <t>p. n127</t>
  </si>
  <si>
    <t>These data are in the 2016 CAFR xlxs beginning at row 5547. I cannot get the data to paste into this file.</t>
  </si>
  <si>
    <t>routinely pays 100% of statutory contributions</t>
  </si>
  <si>
    <t>n195</t>
  </si>
  <si>
    <t>Are the data on p. e256 what we want?</t>
  </si>
  <si>
    <t xml:space="preserve">CAFR pdf p. n245/p. e251 </t>
  </si>
  <si>
    <t>NA</t>
  </si>
  <si>
    <t>yos</t>
  </si>
  <si>
    <t>termrate</t>
  </si>
  <si>
    <t>rename tab to term rates</t>
  </si>
  <si>
    <t>look for t1 and t2 retirement rates and weight</t>
  </si>
  <si>
    <r>
      <rPr>
        <b/>
        <sz val="11"/>
        <color theme="1"/>
        <rFont val="Calibri"/>
        <family val="2"/>
        <scheme val="minor"/>
      </rPr>
      <t xml:space="preserve">Actives mortality </t>
    </r>
    <r>
      <rPr>
        <sz val="11"/>
        <color theme="1"/>
        <rFont val="Calibri"/>
        <family val="2"/>
        <scheme val="minor"/>
      </rPr>
      <t>data Tables 2a, 2b, 2c from pp. e214-215</t>
    </r>
  </si>
  <si>
    <r>
      <rPr>
        <b/>
        <sz val="11"/>
        <color theme="1"/>
        <rFont val="Calibri"/>
        <family val="2"/>
        <scheme val="minor"/>
      </rPr>
      <t>Beneficiaries mortality</t>
    </r>
    <r>
      <rPr>
        <sz val="11"/>
        <color theme="1"/>
        <rFont val="Calibri"/>
        <family val="2"/>
        <scheme val="minor"/>
      </rPr>
      <t xml:space="preserve"> Tables 1a &amp; 1b from pp. e212-213</t>
    </r>
  </si>
  <si>
    <t>kt</t>
  </si>
  <si>
    <t>yy</t>
  </si>
  <si>
    <t>hs</t>
  </si>
  <si>
    <t>varType</t>
  </si>
  <si>
    <t>schedule</t>
  </si>
  <si>
    <t>RetRatesType</t>
  </si>
  <si>
    <t>Format of the schedule</t>
  </si>
  <si>
    <t>TermRatesType</t>
  </si>
  <si>
    <t>DisbRatesType</t>
  </si>
  <si>
    <t>RetRates_LowYOSmax</t>
  </si>
  <si>
    <t>Max yos in the "XX_LowYOS" schedule</t>
  </si>
  <si>
    <t>defualt is -1, which means the "LowYOS" format is not used.</t>
  </si>
  <si>
    <t>TermRates_LowYOSmax</t>
  </si>
  <si>
    <t>DisbRatesType_LowYOSmax</t>
  </si>
  <si>
    <t>SalarySched_byAgeGrp</t>
  </si>
  <si>
    <t>characer</t>
  </si>
  <si>
    <t>One of "byAge", "byYOS", "LowYOS", "Matrix"</t>
  </si>
  <si>
    <t>SalaryGrowthType</t>
  </si>
  <si>
    <t>numeric</t>
  </si>
  <si>
    <t>SalaryGrowthType_LowYOSmax</t>
  </si>
  <si>
    <t>logical</t>
  </si>
  <si>
    <t>planinfo</t>
  </si>
  <si>
    <t>planname</t>
  </si>
  <si>
    <t>plantype</t>
  </si>
  <si>
    <t>150_NY_NYC-PPF</t>
  </si>
  <si>
    <t>safety</t>
  </si>
  <si>
    <r>
      <rPr>
        <b/>
        <sz val="12"/>
        <rFont val="Arial Narrow"/>
        <family val="2"/>
      </rPr>
      <t>ALL</t>
    </r>
  </si>
  <si>
    <r>
      <rPr>
        <b/>
        <sz val="12"/>
        <rFont val="Arial Narrow"/>
        <family val="2"/>
      </rPr>
      <t>PENSIONERS</t>
    </r>
  </si>
  <si>
    <r>
      <rPr>
        <b/>
        <sz val="12"/>
        <rFont val="Arial Narrow"/>
        <family val="2"/>
      </rPr>
      <t>AND BENEFICIARIES</t>
    </r>
  </si>
  <si>
    <r>
      <rPr>
        <b/>
        <sz val="9.5"/>
        <rFont val="Arial"/>
        <family val="2"/>
      </rPr>
      <t>MALE</t>
    </r>
  </si>
  <si>
    <r>
      <rPr>
        <b/>
        <sz val="9.5"/>
        <rFont val="Arial"/>
        <family val="2"/>
      </rPr>
      <t>FEMALE</t>
    </r>
  </si>
  <si>
    <r>
      <rPr>
        <b/>
        <sz val="9.5"/>
        <rFont val="Arial"/>
        <family val="2"/>
      </rPr>
      <t>BOTH MALE &amp;</t>
    </r>
  </si>
  <si>
    <r>
      <rPr>
        <b/>
        <sz val="9.5"/>
        <rFont val="Arial"/>
        <family val="2"/>
      </rPr>
      <t>AGE</t>
    </r>
  </si>
  <si>
    <r>
      <rPr>
        <b/>
        <sz val="9.5"/>
        <rFont val="Arial"/>
        <family val="2"/>
      </rPr>
      <t>NUMBER</t>
    </r>
  </si>
  <si>
    <r>
      <rPr>
        <b/>
        <sz val="9.5"/>
        <rFont val="Arial"/>
        <family val="2"/>
      </rPr>
      <t>BENEFITS</t>
    </r>
  </si>
  <si>
    <r>
      <rPr>
        <b/>
        <sz val="9.5"/>
        <rFont val="Arial"/>
        <family val="2"/>
      </rPr>
      <t>AVERAGE</t>
    </r>
  </si>
  <si>
    <r>
      <rPr>
        <b/>
        <sz val="9.5"/>
        <rFont val="Arial"/>
        <family val="2"/>
      </rPr>
      <t>ALL PENSIONERS</t>
    </r>
  </si>
  <si>
    <r>
      <rPr>
        <b/>
        <sz val="9.5"/>
        <rFont val="Arial"/>
        <family val="2"/>
      </rPr>
      <t>&amp; BENEFICIARIES</t>
    </r>
  </si>
  <si>
    <r>
      <rPr>
        <sz val="9"/>
        <rFont val="Arial Narrow"/>
        <family val="2"/>
      </rPr>
      <t>Under 30</t>
    </r>
  </si>
  <si>
    <r>
      <rPr>
        <sz val="9"/>
        <rFont val="Arial Narrow"/>
        <family val="2"/>
      </rPr>
      <t xml:space="preserve">227 328
</t>
    </r>
    <r>
      <rPr>
        <sz val="9"/>
        <rFont val="Arial Narrow"/>
        <family val="2"/>
      </rPr>
      <t xml:space="preserve">, </t>
    </r>
  </si>
  <si>
    <r>
      <rPr>
        <sz val="9"/>
        <rFont val="Arial Narrow"/>
        <family val="2"/>
      </rPr>
      <t>30 to 34</t>
    </r>
  </si>
  <si>
    <r>
      <rPr>
        <sz val="9"/>
        <rFont val="Arial Narrow"/>
        <family val="2"/>
      </rPr>
      <t>35 to 39</t>
    </r>
  </si>
  <si>
    <r>
      <rPr>
        <sz val="9"/>
        <rFont val="Arial Narrow"/>
        <family val="2"/>
      </rPr>
      <t>40 to 44</t>
    </r>
  </si>
  <si>
    <r>
      <rPr>
        <sz val="9"/>
        <rFont val="Arial Narrow"/>
        <family val="2"/>
      </rPr>
      <t>45 to 49</t>
    </r>
  </si>
  <si>
    <r>
      <rPr>
        <sz val="9"/>
        <rFont val="Arial Narrow"/>
        <family val="2"/>
      </rPr>
      <t>50 to 54</t>
    </r>
  </si>
  <si>
    <r>
      <rPr>
        <sz val="9"/>
        <rFont val="Arial Narrow"/>
        <family val="2"/>
      </rPr>
      <t>55 to 59</t>
    </r>
  </si>
  <si>
    <r>
      <rPr>
        <sz val="9"/>
        <rFont val="Arial Narrow"/>
        <family val="2"/>
      </rPr>
      <t>60 to 64</t>
    </r>
  </si>
  <si>
    <r>
      <rPr>
        <sz val="9"/>
        <rFont val="Arial Narrow"/>
        <family val="2"/>
      </rPr>
      <t>65 to 69</t>
    </r>
  </si>
  <si>
    <r>
      <rPr>
        <sz val="9"/>
        <rFont val="Arial Narrow"/>
        <family val="2"/>
      </rPr>
      <t>70 to 74</t>
    </r>
  </si>
  <si>
    <r>
      <rPr>
        <sz val="9"/>
        <rFont val="Arial Narrow"/>
        <family val="2"/>
      </rPr>
      <t>75 to 79</t>
    </r>
  </si>
  <si>
    <r>
      <rPr>
        <sz val="9"/>
        <rFont val="Arial Narrow"/>
        <family val="2"/>
      </rPr>
      <t>80 to 84</t>
    </r>
  </si>
  <si>
    <r>
      <rPr>
        <sz val="9"/>
        <rFont val="Arial Narrow"/>
        <family val="2"/>
      </rPr>
      <t>85 to 89</t>
    </r>
  </si>
  <si>
    <r>
      <rPr>
        <sz val="9"/>
        <rFont val="Arial Narrow"/>
        <family val="2"/>
      </rPr>
      <t>90 &amp; up</t>
    </r>
  </si>
  <si>
    <r>
      <rPr>
        <sz val="9"/>
        <rFont val="Arial Narrow"/>
        <family val="2"/>
      </rPr>
      <t>TOTAL</t>
    </r>
  </si>
  <si>
    <t>131.'55</t>
  </si>
  <si>
    <t>NUMBER.</t>
  </si>
  <si>
    <r>
      <rPr>
        <b/>
        <sz val="9"/>
        <rFont val="Garamond"/>
        <family val="1"/>
      </rPr>
      <t>AVERAGE SALARIES: "</t>
    </r>
  </si>
  <si>
    <r>
      <rPr>
        <sz val="8.5"/>
        <rFont val="Times New Roman"/>
        <family val="1"/>
      </rPr>
      <t>105.49</t>
    </r>
    <r>
      <rPr>
        <vertAlign val="superscript"/>
        <sz val="8.5"/>
        <rFont val="Garamond"/>
        <family val="1"/>
      </rPr>
      <t>,</t>
    </r>
  </si>
  <si>
    <r>
      <rPr>
        <sz val="8.5"/>
        <rFont val="Times New Roman"/>
        <family val="1"/>
      </rPr>
      <t>105.1'!</t>
    </r>
  </si>
  <si>
    <r>
      <rPr>
        <sz val="9"/>
        <rFont val="Garamond"/>
        <family val="1"/>
      </rPr>
      <t>WARES (LN: THO7)SANC6).</t>
    </r>
  </si>
  <si>
    <r>
      <rPr>
        <sz val="9"/>
        <rFont val="Garamond"/>
        <family val="1"/>
      </rPr>
      <t>Ma XI</t>
    </r>
  </si>
  <si>
    <r>
      <rPr>
        <sz val="9"/>
        <rFont val="Garamond"/>
        <family val="1"/>
      </rPr>
      <t>2570'9</t>
    </r>
  </si>
  <si>
    <r>
      <rPr>
        <sz val="9"/>
        <rFont val="Garamond"/>
        <family val="1"/>
      </rPr>
      <t>30 TO 34</t>
    </r>
  </si>
  <si>
    <r>
      <rPr>
        <sz val="9"/>
        <rFont val="Garamond"/>
        <family val="1"/>
      </rPr>
      <t>M1.928</t>
    </r>
  </si>
  <si>
    <r>
      <rPr>
        <sz val="9"/>
        <rFont val="Garamond"/>
        <family val="1"/>
      </rPr>
      <t>55 TO 59</t>
    </r>
  </si>
  <si>
    <r>
      <rPr>
        <sz val="9"/>
        <rFont val="Garamond"/>
        <family val="1"/>
      </rPr>
      <t>65706)</t>
    </r>
  </si>
  <si>
    <r>
      <rPr>
        <sz val="9"/>
        <rFont val="Garamond"/>
        <family val="1"/>
      </rPr>
      <t>'03: UP</t>
    </r>
  </si>
  <si>
    <r>
      <rPr>
        <sz val="9"/>
        <rFont val="Garamond"/>
        <family val="1"/>
      </rPr>
      <t xml:space="preserve">TOTAL </t>
    </r>
    <r>
      <rPr>
        <vertAlign val="superscript"/>
        <sz val="9"/>
        <rFont val="Garamond"/>
        <family val="1"/>
      </rPr>
      <t>4</t>
    </r>
  </si>
  <si>
    <r>
      <rPr>
        <sz val="9"/>
        <rFont val="Garamond"/>
        <family val="1"/>
      </rPr>
      <t>1.063.4'6</t>
    </r>
  </si>
  <si>
    <r>
      <rPr>
        <sz val="9"/>
        <rFont val="Garamond"/>
        <family val="1"/>
      </rPr>
      <t>1.618.003</t>
    </r>
  </si>
  <si>
    <t>88331</t>
  </si>
  <si>
    <t>36195</t>
  </si>
  <si>
    <t>235</t>
  </si>
  <si>
    <t>uner20</t>
  </si>
  <si>
    <t>20-24</t>
  </si>
  <si>
    <t>25-29</t>
  </si>
  <si>
    <t>30-34</t>
  </si>
  <si>
    <t>35-39</t>
  </si>
  <si>
    <t>40-44</t>
  </si>
  <si>
    <t>45-49</t>
  </si>
  <si>
    <t>0-4</t>
  </si>
  <si>
    <t>5-9</t>
  </si>
  <si>
    <t>10-14</t>
  </si>
  <si>
    <t>15-19</t>
  </si>
  <si>
    <t>25-39</t>
  </si>
  <si>
    <t>all</t>
  </si>
  <si>
    <t>Years of service</t>
  </si>
  <si>
    <t>Under 5</t>
  </si>
  <si>
    <t>5 to 10</t>
  </si>
  <si>
    <t>10 to 15</t>
  </si>
  <si>
    <t>15 to 20</t>
  </si>
  <si>
    <t>20 to 25</t>
  </si>
  <si>
    <t>25 to 30</t>
  </si>
  <si>
    <t>30 to 35</t>
  </si>
  <si>
    <t>35 to 40</t>
  </si>
  <si>
    <t>40 &amp; Up</t>
  </si>
  <si>
    <t>my group</t>
  </si>
  <si>
    <t xml:space="preserve"> 0-4</t>
  </si>
  <si>
    <t xml:space="preserve"> 5-9</t>
  </si>
  <si>
    <t xml:space="preserve"> 10-14</t>
  </si>
  <si>
    <t xml:space="preserve"> 15-19</t>
  </si>
  <si>
    <t xml:space="preserve"> 20-24</t>
  </si>
  <si>
    <t xml:space="preserve"> 25-39</t>
  </si>
  <si>
    <t xml:space="preserve"> 30-34</t>
  </si>
  <si>
    <t xml:space="preserve"> 35-39</t>
  </si>
  <si>
    <t xml:space="preserve"> 40-44</t>
  </si>
  <si>
    <t>Age</t>
  </si>
  <si>
    <t>20 to 24</t>
  </si>
  <si>
    <t>25 to 29</t>
  </si>
  <si>
    <t>30 to 34</t>
  </si>
  <si>
    <t>35 to 39</t>
  </si>
  <si>
    <t>40 to 44</t>
  </si>
  <si>
    <t>45 to 49</t>
  </si>
  <si>
    <t>50 to 54</t>
  </si>
  <si>
    <t>55 to 59</t>
  </si>
  <si>
    <t>60 to 64</t>
  </si>
  <si>
    <t>65 to 69</t>
  </si>
  <si>
    <t>70 &amp; Up</t>
  </si>
  <si>
    <t>use data on p e250</t>
  </si>
  <si>
    <t>Under 30</t>
  </si>
  <si>
    <t>70 to 74</t>
  </si>
  <si>
    <t>75 to 79</t>
  </si>
  <si>
    <t>80 to 84</t>
  </si>
  <si>
    <t>85 to 89</t>
  </si>
  <si>
    <t>90 &amp; up</t>
  </si>
  <si>
    <t>90-94</t>
  </si>
  <si>
    <t>annual</t>
  </si>
  <si>
    <t>B10</t>
  </si>
  <si>
    <t>grate</t>
  </si>
  <si>
    <t>C13</t>
  </si>
  <si>
    <t>calculated total AL - AL for retired</t>
  </si>
  <si>
    <t>age</t>
  </si>
  <si>
    <t>retrate</t>
  </si>
  <si>
    <t>Notes: Only use rates with 0-1 yos in Table 4 for simplification</t>
  </si>
  <si>
    <r>
      <rPr>
        <sz val="11"/>
        <color theme="1"/>
        <rFont val="Calibri"/>
        <family val="2"/>
        <scheme val="minor"/>
      </rPr>
      <t xml:space="preserve">Table 2a
</t>
    </r>
    <r>
      <rPr>
        <sz val="11"/>
        <color theme="1"/>
        <rFont val="Calibri"/>
        <family val="2"/>
        <scheme val="minor"/>
      </rPr>
      <t xml:space="preserve">Withdrawals from Active Service (Due to Death or Disability)
</t>
    </r>
    <r>
      <rPr>
        <sz val="11"/>
        <color theme="1"/>
        <rFont val="Calibri"/>
        <family val="2"/>
        <scheme val="minor"/>
      </rPr>
      <t xml:space="preserve">Tier I and Tier II Members Not Eligible for WTC Benefits
</t>
    </r>
    <r>
      <rPr>
        <sz val="11"/>
        <color theme="1"/>
        <rFont val="Calibri"/>
        <family val="2"/>
        <scheme val="minor"/>
      </rPr>
      <t>Percentage of Active Members Separating within Next Year</t>
    </r>
  </si>
  <si>
    <r>
      <rPr>
        <sz val="11"/>
        <color theme="1"/>
        <rFont val="Calibri"/>
        <family val="2"/>
        <scheme val="minor"/>
      </rPr>
      <t>Age</t>
    </r>
  </si>
  <si>
    <r>
      <rPr>
        <sz val="11"/>
        <color theme="1"/>
        <rFont val="Calibri"/>
        <family val="2"/>
        <scheme val="minor"/>
      </rPr>
      <t xml:space="preserve">Accidental </t>
    </r>
    <r>
      <rPr>
        <sz val="11"/>
        <color theme="1"/>
        <rFont val="Calibri"/>
        <family val="2"/>
        <scheme val="minor"/>
      </rPr>
      <t>Disability</t>
    </r>
  </si>
  <si>
    <r>
      <rPr>
        <sz val="11"/>
        <color theme="1"/>
        <rFont val="Calibri"/>
        <family val="2"/>
        <scheme val="minor"/>
      </rPr>
      <t xml:space="preserve">Ordinary
</t>
    </r>
    <r>
      <rPr>
        <sz val="11"/>
        <color theme="1"/>
        <rFont val="Calibri"/>
        <family val="2"/>
        <scheme val="minor"/>
      </rPr>
      <t>Disability</t>
    </r>
  </si>
  <si>
    <r>
      <rPr>
        <sz val="11"/>
        <color theme="1"/>
        <rFont val="Calibri"/>
        <family val="2"/>
        <scheme val="minor"/>
      </rPr>
      <t>Ordinary Death</t>
    </r>
  </si>
  <si>
    <r>
      <rPr>
        <sz val="11"/>
        <color theme="1"/>
        <rFont val="Calibri"/>
        <family val="2"/>
        <scheme val="minor"/>
      </rPr>
      <t xml:space="preserve">Accidental
</t>
    </r>
    <r>
      <rPr>
        <sz val="11"/>
        <color theme="1"/>
        <rFont val="Calibri"/>
        <family val="2"/>
        <scheme val="minor"/>
      </rPr>
      <t>Death</t>
    </r>
  </si>
  <si>
    <r>
      <rPr>
        <sz val="11"/>
        <color theme="1"/>
        <rFont val="Calibri"/>
        <family val="2"/>
        <scheme val="minor"/>
      </rPr>
      <t>Males</t>
    </r>
  </si>
  <si>
    <r>
      <rPr>
        <sz val="11"/>
        <color theme="1"/>
        <rFont val="Calibri"/>
        <family val="2"/>
        <scheme val="minor"/>
      </rPr>
      <t>Females</t>
    </r>
  </si>
  <si>
    <r>
      <rPr>
        <sz val="11"/>
        <color theme="1"/>
        <rFont val="Calibri"/>
        <family val="2"/>
        <scheme val="minor"/>
      </rPr>
      <t xml:space="preserve">Table 2b
</t>
    </r>
    <r>
      <rPr>
        <sz val="11"/>
        <color theme="1"/>
        <rFont val="Calibri"/>
        <family val="2"/>
        <scheme val="minor"/>
      </rPr>
      <t xml:space="preserve">Withdrawals from Active Service (Due to Death or Disability)
</t>
    </r>
    <r>
      <rPr>
        <sz val="11"/>
        <color theme="1"/>
        <rFont val="Calibri"/>
        <family val="2"/>
        <scheme val="minor"/>
      </rPr>
      <t xml:space="preserve">Tier I and Tier II Members ElOble for WTC Benefits
</t>
    </r>
    <r>
      <rPr>
        <sz val="11"/>
        <color theme="1"/>
        <rFont val="Calibri"/>
        <family val="2"/>
        <scheme val="minor"/>
      </rPr>
      <t>Percentage of Active Members Separating within Next Year</t>
    </r>
  </si>
  <si>
    <r>
      <rPr>
        <sz val="11"/>
        <color theme="1"/>
        <rFont val="Calibri"/>
        <family val="2"/>
        <scheme val="minor"/>
      </rPr>
      <t xml:space="preserve">Accidental </t>
    </r>
    <r>
      <rPr>
        <sz val="11"/>
        <color theme="1"/>
        <rFont val="Calibri"/>
        <family val="2"/>
        <scheme val="minor"/>
      </rPr>
      <t>Disabdity</t>
    </r>
  </si>
  <si>
    <r>
      <rPr>
        <b/>
        <sz val="8"/>
        <rFont val="Arial"/>
      </rPr>
      <t xml:space="preserve">Table 2c
</t>
    </r>
    <r>
      <rPr>
        <b/>
        <sz val="8"/>
        <rFont val="Arial"/>
      </rPr>
      <t xml:space="preserve">Withdrawals from Active Service (Due to Death or Disability)
</t>
    </r>
    <r>
      <rPr>
        <b/>
        <sz val="8"/>
        <rFont val="Arial"/>
      </rPr>
      <t xml:space="preserve">Tor Ill and Tier III Revised Members
</t>
    </r>
    <r>
      <rPr>
        <b/>
        <sz val="8"/>
        <rFont val="Arial"/>
      </rPr>
      <t>Percentage of Active Members Separating within Next Year</t>
    </r>
  </si>
  <si>
    <r>
      <rPr>
        <sz val="9"/>
        <rFont val="Arial Narrow"/>
      </rPr>
      <t>Aga</t>
    </r>
  </si>
  <si>
    <r>
      <rPr>
        <b/>
        <sz val="8"/>
        <rFont val="Arial"/>
      </rPr>
      <t xml:space="preserve">Accidental </t>
    </r>
    <r>
      <rPr>
        <b/>
        <sz val="8"/>
        <rFont val="Arial"/>
      </rPr>
      <t>Disability</t>
    </r>
  </si>
  <si>
    <r>
      <rPr>
        <b/>
        <sz val="8"/>
        <rFont val="Arial"/>
      </rPr>
      <t xml:space="preserve">Ordinary
</t>
    </r>
    <r>
      <rPr>
        <b/>
        <sz val="8"/>
        <rFont val="Arial"/>
      </rPr>
      <t>Disability</t>
    </r>
  </si>
  <si>
    <r>
      <rPr>
        <b/>
        <sz val="8"/>
        <rFont val="Arial"/>
      </rPr>
      <t>Ordinary Death</t>
    </r>
  </si>
  <si>
    <r>
      <rPr>
        <b/>
        <sz val="8"/>
        <rFont val="Arial"/>
      </rPr>
      <t xml:space="preserve">Accidental
</t>
    </r>
    <r>
      <rPr>
        <b/>
        <sz val="8"/>
        <rFont val="Arial"/>
      </rPr>
      <t>Death</t>
    </r>
  </si>
  <si>
    <r>
      <rPr>
        <b/>
        <sz val="8"/>
        <rFont val="Arial"/>
      </rPr>
      <t>Males</t>
    </r>
  </si>
  <si>
    <r>
      <rPr>
        <b/>
        <sz val="8"/>
        <rFont val="Arial"/>
      </rPr>
      <t>Females</t>
    </r>
  </si>
  <si>
    <t>Total disability rate</t>
  </si>
  <si>
    <t>Weights</t>
  </si>
  <si>
    <t>Table 2a Tiers 1, 2 non-WTC</t>
  </si>
  <si>
    <t>Table 2b Tiers 1, 2 WTC</t>
  </si>
  <si>
    <t>Table 2c Tiers 3</t>
  </si>
  <si>
    <t>Weighted disability rate</t>
  </si>
  <si>
    <t>disbrate</t>
  </si>
  <si>
    <t>Note: Use rate from page e208-209, and use weights suggested by Don</t>
  </si>
  <si>
    <t>byAge</t>
  </si>
  <si>
    <t>byYOS</t>
  </si>
  <si>
    <t>H36</t>
  </si>
  <si>
    <t>retiree_age</t>
  </si>
  <si>
    <t>average age of all retirees</t>
  </si>
  <si>
    <t>C8</t>
  </si>
  <si>
    <t>N32</t>
  </si>
  <si>
    <t>E24</t>
  </si>
  <si>
    <t>C24</t>
  </si>
  <si>
    <t>C12</t>
  </si>
  <si>
    <t>C15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</si>
</sst>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43" formatCode="_(* #,##0.00_);_(* \(#,##0.00\);_(* &quot;-&quot;??_);_(@_)"/>
    <numFmt numFmtId="164" formatCode="_(* #,##0.0_);_(* \(#,##0.0\);_(* &quot;-&quot;??_);_(@_)"/>
    <numFmt numFmtId="165" formatCode="_(* #,##0_);_(* \(#,##0\);_(* &quot;-&quot;??_);_(@_)"/>
    <numFmt numFmtId="166" formatCode="_(* #,##0.000_);_(* \(#,##0.000\);_(* &quot;-&quot;??_);_(@_)"/>
    <numFmt numFmtId="167" formatCode="0.000"/>
    <numFmt numFmtId="168" formatCode="0.0000"/>
    <numFmt numFmtId="169" formatCode="0000"/>
    <numFmt numFmtId="171" formatCode="_(* #,##0.0000_);_(* \(#,##0.0000\);_(* &quot;-&quot;??_);_(@_)"/>
  </numFmts>
  <fonts count="3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sz val="11"/>
      <name val="Calibri"/>
      <family val="2"/>
    </font>
    <font>
      <sz val="10"/>
      <name val="Arial"/>
      <family val="2"/>
    </font>
    <font>
      <u/>
      <sz val="10"/>
      <color rgb="FF0000FF"/>
      <name val="Arial"/>
      <family val="2"/>
    </font>
    <font>
      <u/>
      <sz val="10"/>
      <color theme="10"/>
      <name val="Times New Roman"/>
      <family val="1"/>
    </font>
    <font>
      <sz val="10"/>
      <color rgb="FF000000"/>
      <name val="Times New Roman"/>
      <family val="1"/>
    </font>
    <font>
      <u/>
      <sz val="11"/>
      <color theme="10"/>
      <name val="Calibri"/>
      <family val="2"/>
      <scheme val="minor"/>
    </font>
    <font>
      <b/>
      <sz val="10"/>
      <name val="Arial"/>
      <family val="2"/>
    </font>
    <font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b/>
      <sz val="12"/>
      <color rgb="FF000000"/>
      <name val="Arial Narrow"/>
      <family val="2"/>
    </font>
    <font>
      <b/>
      <sz val="12"/>
      <name val="Arial Narrow"/>
      <family val="2"/>
    </font>
    <font>
      <b/>
      <sz val="9.5"/>
      <color rgb="FF000000"/>
      <name val="Arial"/>
      <family val="2"/>
    </font>
    <font>
      <b/>
      <sz val="9.5"/>
      <name val="Arial"/>
      <family val="2"/>
    </font>
    <font>
      <sz val="9"/>
      <color rgb="FF000000"/>
      <name val="Arial Narrow"/>
      <family val="2"/>
    </font>
    <font>
      <sz val="9"/>
      <name val="Arial Narrow"/>
      <family val="2"/>
    </font>
    <font>
      <sz val="9"/>
      <name val="Calibri"/>
      <family val="2"/>
      <scheme val="minor"/>
    </font>
    <font>
      <b/>
      <sz val="9"/>
      <name val="Garamond"/>
      <family val="1"/>
    </font>
    <font>
      <sz val="11"/>
      <name val="Garamond"/>
      <family val="1"/>
    </font>
    <font>
      <sz val="8.5"/>
      <name val="Times New Roman"/>
      <family val="1"/>
    </font>
    <font>
      <vertAlign val="superscript"/>
      <sz val="8.5"/>
      <name val="Garamond"/>
      <family val="1"/>
    </font>
    <font>
      <sz val="9"/>
      <name val="Garamond"/>
      <family val="1"/>
    </font>
    <font>
      <vertAlign val="superscript"/>
      <sz val="9"/>
      <name val="Garamond"/>
      <family val="1"/>
    </font>
    <font>
      <b/>
      <sz val="7"/>
      <name val="Tahoma"/>
    </font>
    <font>
      <sz val="11"/>
      <color rgb="FF000000"/>
      <name val="Calibri"/>
      <family val="2"/>
    </font>
    <font>
      <b/>
      <sz val="8"/>
      <name val="Arial"/>
    </font>
    <font>
      <sz val="9"/>
      <name val="Arial Narrow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 tint="0.59999389629810485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double">
        <color auto="1"/>
      </left>
      <right style="double">
        <color auto="1"/>
      </right>
      <top style="double">
        <color auto="1"/>
      </top>
      <bottom style="thin">
        <color auto="1"/>
      </bottom>
      <diagonal/>
    </border>
    <border>
      <left style="double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double">
        <color auto="1"/>
      </right>
      <top style="thin">
        <color auto="1"/>
      </top>
      <bottom style="thin">
        <color auto="1"/>
      </bottom>
      <diagonal/>
    </border>
    <border>
      <left style="double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double">
        <color auto="1"/>
      </right>
      <top style="thin">
        <color auto="1"/>
      </top>
      <bottom style="double">
        <color auto="1"/>
      </bottom>
      <diagonal/>
    </border>
  </borders>
  <cellStyleXfs count="11">
    <xf numFmtId="0" fontId="0" fillId="0" borderId="0"/>
    <xf numFmtId="43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/>
    <xf numFmtId="0" fontId="4" fillId="0" borderId="0"/>
    <xf numFmtId="0" fontId="7" fillId="0" borderId="0" applyNumberFormat="0" applyFill="0" applyBorder="0" applyAlignment="0" applyProtection="0"/>
    <xf numFmtId="0" fontId="8" fillId="0" borderId="0"/>
    <xf numFmtId="0" fontId="9" fillId="0" borderId="0" applyNumberFormat="0" applyFill="0" applyBorder="0" applyAlignment="0" applyProtection="0"/>
    <xf numFmtId="0" fontId="1" fillId="0" borderId="0"/>
    <xf numFmtId="0" fontId="1" fillId="0" borderId="0"/>
    <xf numFmtId="9" fontId="1" fillId="0" borderId="0" applyFont="0" applyFill="0" applyBorder="0" applyAlignment="0" applyProtection="0"/>
  </cellStyleXfs>
  <cellXfs count="186">
    <xf numFmtId="0" fontId="0" fillId="0" borderId="0" xfId="0"/>
    <xf numFmtId="0" fontId="3" fillId="0" borderId="0" xfId="2"/>
    <xf numFmtId="0" fontId="4" fillId="0" borderId="0" xfId="3"/>
    <xf numFmtId="0" fontId="5" fillId="0" borderId="0" xfId="3" applyFont="1" applyAlignment="1"/>
    <xf numFmtId="0" fontId="6" fillId="0" borderId="0" xfId="3" applyFont="1" applyAlignment="1"/>
    <xf numFmtId="0" fontId="4" fillId="0" borderId="0" xfId="4" applyAlignment="1">
      <alignment wrapText="1"/>
    </xf>
    <xf numFmtId="0" fontId="3" fillId="0" borderId="0" xfId="2" applyAlignment="1"/>
    <xf numFmtId="0" fontId="2" fillId="0" borderId="0" xfId="0" applyFont="1"/>
    <xf numFmtId="0" fontId="0" fillId="0" borderId="0" xfId="0" quotePrefix="1"/>
    <xf numFmtId="0" fontId="9" fillId="0" borderId="0" xfId="7"/>
    <xf numFmtId="0" fontId="1" fillId="0" borderId="0" xfId="8"/>
    <xf numFmtId="0" fontId="1" fillId="0" borderId="0" xfId="8" applyFill="1"/>
    <xf numFmtId="0" fontId="0" fillId="0" borderId="0" xfId="8" applyFont="1" applyFill="1"/>
    <xf numFmtId="0" fontId="1" fillId="0" borderId="0" xfId="9"/>
    <xf numFmtId="0" fontId="1" fillId="0" borderId="0" xfId="9" applyFill="1"/>
    <xf numFmtId="0" fontId="0" fillId="0" borderId="0" xfId="9" applyFont="1" applyFill="1"/>
    <xf numFmtId="0" fontId="10" fillId="0" borderId="0" xfId="9" applyFont="1" applyAlignment="1">
      <alignment horizontal="center"/>
    </xf>
    <xf numFmtId="0" fontId="5" fillId="2" borderId="0" xfId="9" applyFont="1" applyFill="1"/>
    <xf numFmtId="165" fontId="5" fillId="2" borderId="0" xfId="1" applyNumberFormat="1" applyFont="1" applyFill="1"/>
    <xf numFmtId="166" fontId="1" fillId="0" borderId="0" xfId="1" applyNumberFormat="1"/>
    <xf numFmtId="0" fontId="5" fillId="0" borderId="0" xfId="9" applyFont="1"/>
    <xf numFmtId="165" fontId="5" fillId="0" borderId="0" xfId="1" applyNumberFormat="1" applyFont="1"/>
    <xf numFmtId="2" fontId="1" fillId="0" borderId="0" xfId="9" applyNumberFormat="1"/>
    <xf numFmtId="164" fontId="1" fillId="0" borderId="0" xfId="1" applyNumberFormat="1"/>
    <xf numFmtId="0" fontId="0" fillId="0" borderId="0" xfId="9" applyFont="1"/>
    <xf numFmtId="0" fontId="0" fillId="0" borderId="0" xfId="0" applyAlignment="1">
      <alignment wrapText="1"/>
    </xf>
    <xf numFmtId="0" fontId="0" fillId="0" borderId="0" xfId="0" applyAlignment="1">
      <alignment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vertical="center" wrapText="1"/>
    </xf>
    <xf numFmtId="0" fontId="2" fillId="3" borderId="0" xfId="0" applyFont="1" applyFill="1"/>
    <xf numFmtId="0" fontId="0" fillId="3" borderId="0" xfId="0" applyFill="1"/>
    <xf numFmtId="0" fontId="2" fillId="4" borderId="0" xfId="0" applyFont="1" applyFill="1"/>
    <xf numFmtId="0" fontId="0" fillId="4" borderId="0" xfId="0" applyFill="1"/>
    <xf numFmtId="165" fontId="0" fillId="0" borderId="0" xfId="1" applyNumberFormat="1" applyFont="1"/>
    <xf numFmtId="0" fontId="2" fillId="0" borderId="0" xfId="0" applyFont="1" applyAlignment="1">
      <alignment wrapText="1"/>
    </xf>
    <xf numFmtId="15" fontId="0" fillId="0" borderId="0" xfId="0" applyNumberFormat="1" applyAlignment="1">
      <alignment vertical="center" wrapText="1"/>
    </xf>
    <xf numFmtId="0" fontId="11" fillId="0" borderId="0" xfId="0" applyFont="1"/>
    <xf numFmtId="0" fontId="11" fillId="0" borderId="0" xfId="9" applyFont="1"/>
    <xf numFmtId="0" fontId="0" fillId="0" borderId="0" xfId="8" applyFont="1"/>
    <xf numFmtId="0" fontId="0" fillId="0" borderId="0" xfId="0" applyFill="1" applyBorder="1" applyAlignment="1">
      <alignment horizontal="left" vertical="top"/>
    </xf>
    <xf numFmtId="0" fontId="11" fillId="0" borderId="0" xfId="0" applyFont="1" applyFill="1" applyBorder="1" applyAlignment="1">
      <alignment horizontal="left" vertical="top"/>
    </xf>
    <xf numFmtId="0" fontId="11" fillId="0" borderId="0" xfId="8" applyFont="1"/>
    <xf numFmtId="0" fontId="0" fillId="5" borderId="0" xfId="0" applyFill="1" applyAlignment="1">
      <alignment vertical="center" wrapText="1"/>
    </xf>
    <xf numFmtId="0" fontId="0" fillId="5" borderId="0" xfId="0" applyFill="1"/>
    <xf numFmtId="2" fontId="0" fillId="5" borderId="0" xfId="0" applyNumberFormat="1" applyFill="1" applyAlignment="1">
      <alignment horizontal="right"/>
    </xf>
    <xf numFmtId="2" fontId="0" fillId="5" borderId="0" xfId="0" applyNumberFormat="1" applyFill="1"/>
    <xf numFmtId="1" fontId="0" fillId="5" borderId="0" xfId="0" applyNumberFormat="1" applyFill="1"/>
    <xf numFmtId="0" fontId="0" fillId="0" borderId="0" xfId="0" applyFont="1"/>
    <xf numFmtId="1" fontId="0" fillId="0" borderId="0" xfId="0" applyNumberFormat="1" applyAlignment="1">
      <alignment vertical="center"/>
    </xf>
    <xf numFmtId="1" fontId="12" fillId="0" borderId="0" xfId="0" applyNumberFormat="1" applyFont="1" applyAlignment="1">
      <alignment vertical="center"/>
    </xf>
    <xf numFmtId="1" fontId="12" fillId="0" borderId="0" xfId="0" applyNumberFormat="1" applyFont="1" applyAlignment="1">
      <alignment horizontal="right" vertical="center"/>
    </xf>
    <xf numFmtId="1" fontId="0" fillId="0" borderId="0" xfId="0" applyNumberFormat="1" applyAlignment="1">
      <alignment horizontal="right" vertical="center"/>
    </xf>
    <xf numFmtId="168" fontId="0" fillId="0" borderId="0" xfId="0" applyNumberFormat="1" applyAlignment="1">
      <alignment vertical="center"/>
    </xf>
    <xf numFmtId="168" fontId="0" fillId="0" borderId="0" xfId="10" applyNumberFormat="1" applyFont="1" applyAlignment="1">
      <alignment vertical="center"/>
    </xf>
    <xf numFmtId="0" fontId="0" fillId="0" borderId="0" xfId="0" applyAlignment="1">
      <alignment horizontal="left" vertical="top" wrapText="1"/>
    </xf>
    <xf numFmtId="0" fontId="13" fillId="0" borderId="0" xfId="0" applyFont="1" applyAlignment="1">
      <alignment horizontal="right" vertical="top" wrapText="1"/>
    </xf>
    <xf numFmtId="0" fontId="13" fillId="0" borderId="0" xfId="0" applyFont="1" applyAlignment="1">
      <alignment horizontal="center" vertical="top" wrapText="1"/>
    </xf>
    <xf numFmtId="0" fontId="15" fillId="0" borderId="3" xfId="0" applyFont="1" applyBorder="1" applyAlignment="1">
      <alignment horizontal="right" wrapText="1" indent="4"/>
    </xf>
    <xf numFmtId="0" fontId="15" fillId="0" borderId="3" xfId="0" applyFont="1" applyBorder="1" applyAlignment="1">
      <alignment horizontal="right" wrapText="1" indent="1"/>
    </xf>
    <xf numFmtId="0" fontId="15" fillId="0" borderId="3" xfId="0" applyFont="1" applyBorder="1" applyAlignment="1">
      <alignment horizontal="right" wrapText="1" indent="6"/>
    </xf>
    <xf numFmtId="0" fontId="15" fillId="0" borderId="3" xfId="0" applyFont="1" applyBorder="1" applyAlignment="1">
      <alignment horizontal="right" vertical="center" wrapText="1" indent="5"/>
    </xf>
    <xf numFmtId="0" fontId="15" fillId="0" borderId="1" xfId="0" applyFont="1" applyBorder="1" applyAlignment="1">
      <alignment horizontal="right" vertical="center" wrapText="1" indent="4"/>
    </xf>
    <xf numFmtId="0" fontId="15" fillId="0" borderId="3" xfId="0" applyFont="1" applyBorder="1" applyAlignment="1">
      <alignment horizontal="right" vertical="center" wrapText="1" indent="1"/>
    </xf>
    <xf numFmtId="0" fontId="15" fillId="0" borderId="1" xfId="0" applyFont="1" applyBorder="1" applyAlignment="1">
      <alignment horizontal="right" vertical="center" wrapText="1" indent="1"/>
    </xf>
    <xf numFmtId="0" fontId="15" fillId="0" borderId="1" xfId="0" applyFont="1" applyBorder="1" applyAlignment="1">
      <alignment horizontal="right" vertical="center" wrapText="1"/>
    </xf>
    <xf numFmtId="0" fontId="15" fillId="0" borderId="3" xfId="0" applyFont="1" applyBorder="1" applyAlignment="1">
      <alignment horizontal="right" vertical="center" wrapText="1"/>
    </xf>
    <xf numFmtId="0" fontId="15" fillId="0" borderId="2" xfId="0" applyFont="1" applyBorder="1" applyAlignment="1">
      <alignment horizontal="right" vertical="center" wrapText="1" indent="3"/>
    </xf>
    <xf numFmtId="0" fontId="0" fillId="0" borderId="2" xfId="0" applyBorder="1" applyAlignment="1">
      <alignment horizontal="left" vertical="top" wrapText="1"/>
    </xf>
    <xf numFmtId="0" fontId="15" fillId="0" borderId="0" xfId="0" applyFont="1" applyAlignment="1">
      <alignment horizontal="right" vertical="center" wrapText="1" indent="3"/>
    </xf>
    <xf numFmtId="0" fontId="17" fillId="0" borderId="0" xfId="0" applyFont="1" applyAlignment="1">
      <alignment horizontal="right" vertical="center" wrapText="1" indent="4"/>
    </xf>
    <xf numFmtId="1" fontId="17" fillId="0" borderId="0" xfId="0" applyNumberFormat="1" applyFont="1" applyAlignment="1">
      <alignment horizontal="right" vertical="center" wrapText="1" indent="4"/>
    </xf>
    <xf numFmtId="3" fontId="17" fillId="0" borderId="0" xfId="0" applyNumberFormat="1" applyFont="1" applyAlignment="1">
      <alignment horizontal="right" vertical="center" wrapText="1" indent="1"/>
    </xf>
    <xf numFmtId="1" fontId="17" fillId="0" borderId="0" xfId="0" applyNumberFormat="1" applyFont="1" applyAlignment="1">
      <alignment horizontal="right" vertical="center" wrapText="1" indent="1"/>
    </xf>
    <xf numFmtId="0" fontId="17" fillId="0" borderId="0" xfId="0" applyFont="1" applyAlignment="1">
      <alignment horizontal="right" wrapText="1" indent="1"/>
    </xf>
    <xf numFmtId="3" fontId="17" fillId="0" borderId="0" xfId="0" applyNumberFormat="1" applyFont="1" applyAlignment="1">
      <alignment horizontal="right" vertical="center" wrapText="1"/>
    </xf>
    <xf numFmtId="3" fontId="17" fillId="0" borderId="0" xfId="0" applyNumberFormat="1" applyFont="1" applyAlignment="1">
      <alignment horizontal="right" vertical="center" wrapText="1" indent="4"/>
    </xf>
    <xf numFmtId="0" fontId="17" fillId="0" borderId="3" xfId="0" applyFont="1" applyBorder="1" applyAlignment="1">
      <alignment horizontal="right" vertical="center" wrapText="1" indent="4"/>
    </xf>
    <xf numFmtId="1" fontId="17" fillId="0" borderId="3" xfId="0" applyNumberFormat="1" applyFont="1" applyBorder="1" applyAlignment="1">
      <alignment horizontal="right" vertical="center" wrapText="1" indent="4"/>
    </xf>
    <xf numFmtId="3" fontId="17" fillId="0" borderId="3" xfId="0" applyNumberFormat="1" applyFont="1" applyBorder="1" applyAlignment="1">
      <alignment horizontal="right" vertical="center" wrapText="1" indent="1"/>
    </xf>
    <xf numFmtId="1" fontId="17" fillId="0" borderId="3" xfId="0" applyNumberFormat="1" applyFont="1" applyBorder="1" applyAlignment="1">
      <alignment horizontal="right" vertical="center" wrapText="1" indent="1"/>
    </xf>
    <xf numFmtId="3" fontId="17" fillId="0" borderId="3" xfId="0" applyNumberFormat="1" applyFont="1" applyBorder="1" applyAlignment="1">
      <alignment horizontal="right" vertical="center" wrapText="1"/>
    </xf>
    <xf numFmtId="0" fontId="17" fillId="0" borderId="1" xfId="0" applyFont="1" applyBorder="1" applyAlignment="1">
      <alignment horizontal="right" vertical="center" wrapText="1" indent="5"/>
    </xf>
    <xf numFmtId="3" fontId="17" fillId="0" borderId="1" xfId="0" applyNumberFormat="1" applyFont="1" applyBorder="1" applyAlignment="1">
      <alignment horizontal="right" vertical="center" wrapText="1" indent="4"/>
    </xf>
    <xf numFmtId="3" fontId="17" fillId="0" borderId="1" xfId="0" applyNumberFormat="1" applyFont="1" applyBorder="1" applyAlignment="1">
      <alignment horizontal="right" vertical="center" wrapText="1" indent="1"/>
    </xf>
    <xf numFmtId="3" fontId="17" fillId="0" borderId="1" xfId="0" applyNumberFormat="1" applyFont="1" applyBorder="1" applyAlignment="1">
      <alignment horizontal="right" wrapText="1" indent="1"/>
    </xf>
    <xf numFmtId="3" fontId="17" fillId="0" borderId="1" xfId="0" applyNumberFormat="1" applyFont="1" applyBorder="1" applyAlignment="1">
      <alignment horizontal="right" vertical="center" wrapText="1"/>
    </xf>
    <xf numFmtId="0" fontId="0" fillId="0" borderId="2" xfId="0" applyBorder="1" applyAlignment="1">
      <alignment vertical="top" wrapText="1"/>
    </xf>
    <xf numFmtId="165" fontId="1" fillId="0" borderId="0" xfId="1" applyNumberFormat="1" applyFont="1"/>
    <xf numFmtId="0" fontId="19" fillId="0" borderId="2" xfId="0" applyFont="1" applyBorder="1" applyAlignment="1">
      <alignment horizontal="left" vertical="center" wrapText="1"/>
    </xf>
    <xf numFmtId="0" fontId="19" fillId="0" borderId="1" xfId="0" applyFont="1" applyBorder="1" applyAlignment="1">
      <alignment horizontal="center" vertical="center" wrapText="1"/>
    </xf>
    <xf numFmtId="1" fontId="19" fillId="0" borderId="1" xfId="0" applyNumberFormat="1" applyFont="1" applyBorder="1" applyAlignment="1">
      <alignment horizontal="right" vertical="center" wrapText="1" indent="2"/>
    </xf>
    <xf numFmtId="1" fontId="0" fillId="0" borderId="0" xfId="0" applyNumberFormat="1"/>
    <xf numFmtId="1" fontId="0" fillId="0" borderId="0" xfId="0" applyNumberFormat="1" applyFont="1" applyAlignment="1">
      <alignment horizontal="right" wrapText="1"/>
    </xf>
    <xf numFmtId="1" fontId="0" fillId="0" borderId="0" xfId="0" applyNumberFormat="1" applyFont="1" applyAlignment="1">
      <alignment horizontal="right"/>
    </xf>
    <xf numFmtId="1" fontId="0" fillId="0" borderId="3" xfId="0" applyNumberFormat="1" applyFont="1" applyBorder="1" applyAlignment="1">
      <alignment horizontal="right" wrapText="1"/>
    </xf>
    <xf numFmtId="1" fontId="12" fillId="0" borderId="0" xfId="0" applyNumberFormat="1" applyFont="1" applyAlignment="1">
      <alignment horizontal="right" wrapText="1"/>
    </xf>
    <xf numFmtId="1" fontId="12" fillId="0" borderId="3" xfId="0" applyNumberFormat="1" applyFont="1" applyBorder="1" applyAlignment="1">
      <alignment horizontal="right" wrapText="1"/>
    </xf>
    <xf numFmtId="1" fontId="20" fillId="0" borderId="0" xfId="0" applyNumberFormat="1" applyFont="1" applyAlignment="1">
      <alignment horizontal="right" vertical="center" wrapText="1"/>
    </xf>
    <xf numFmtId="1" fontId="20" fillId="0" borderId="0" xfId="0" applyNumberFormat="1" applyFont="1" applyAlignment="1">
      <alignment horizontal="left" vertical="center" wrapText="1"/>
    </xf>
    <xf numFmtId="167" fontId="20" fillId="0" borderId="0" xfId="0" applyNumberFormat="1" applyFont="1" applyAlignment="1">
      <alignment horizontal="right" vertical="center" wrapText="1"/>
    </xf>
    <xf numFmtId="167" fontId="21" fillId="0" borderId="0" xfId="0" applyNumberFormat="1" applyFont="1" applyAlignment="1">
      <alignment horizontal="right" vertical="center" wrapText="1"/>
    </xf>
    <xf numFmtId="3" fontId="20" fillId="0" borderId="0" xfId="0" applyNumberFormat="1" applyFont="1" applyAlignment="1">
      <alignment horizontal="right" vertical="center" wrapText="1"/>
    </xf>
    <xf numFmtId="1" fontId="20" fillId="0" borderId="3" xfId="0" applyNumberFormat="1" applyFont="1" applyBorder="1" applyAlignment="1">
      <alignment horizontal="right" vertical="center" wrapText="1"/>
    </xf>
    <xf numFmtId="167" fontId="20" fillId="0" borderId="3" xfId="0" applyNumberFormat="1" applyFont="1" applyBorder="1" applyAlignment="1">
      <alignment horizontal="right" vertical="center" wrapText="1"/>
    </xf>
    <xf numFmtId="167" fontId="22" fillId="0" borderId="1" xfId="0" applyNumberFormat="1" applyFont="1" applyBorder="1" applyAlignment="1">
      <alignment horizontal="right" vertical="center" wrapText="1"/>
    </xf>
    <xf numFmtId="0" fontId="22" fillId="0" borderId="1" xfId="0" applyFont="1" applyBorder="1" applyAlignment="1">
      <alignment horizontal="right" vertical="center" wrapText="1"/>
    </xf>
    <xf numFmtId="1" fontId="22" fillId="0" borderId="1" xfId="0" applyNumberFormat="1" applyFont="1" applyBorder="1" applyAlignment="1">
      <alignment horizontal="right" vertical="center" wrapText="1" indent="1"/>
    </xf>
    <xf numFmtId="167" fontId="22" fillId="0" borderId="1" xfId="0" applyNumberFormat="1" applyFont="1" applyBorder="1" applyAlignment="1">
      <alignment horizontal="right" vertical="center" wrapText="1" indent="1"/>
    </xf>
    <xf numFmtId="2" fontId="22" fillId="0" borderId="1" xfId="0" applyNumberFormat="1" applyFont="1" applyBorder="1" applyAlignment="1">
      <alignment horizontal="right" vertical="center" wrapText="1"/>
    </xf>
    <xf numFmtId="0" fontId="24" fillId="0" borderId="0" xfId="0" applyFont="1" applyBorder="1" applyAlignment="1">
      <alignment horizontal="left" vertical="top"/>
    </xf>
    <xf numFmtId="0" fontId="24" fillId="0" borderId="0" xfId="0" applyFont="1" applyAlignment="1">
      <alignment horizontal="left" vertical="center" wrapText="1"/>
    </xf>
    <xf numFmtId="1" fontId="24" fillId="0" borderId="0" xfId="0" applyNumberFormat="1" applyFont="1" applyAlignment="1">
      <alignment horizontal="right" vertical="center" wrapText="1" indent="1"/>
    </xf>
    <xf numFmtId="1" fontId="24" fillId="0" borderId="0" xfId="0" applyNumberFormat="1" applyFont="1" applyAlignment="1">
      <alignment horizontal="right" vertical="center" wrapText="1" indent="2"/>
    </xf>
    <xf numFmtId="1" fontId="24" fillId="0" borderId="0" xfId="0" applyNumberFormat="1" applyFont="1" applyAlignment="1">
      <alignment horizontal="right" vertical="center" wrapText="1"/>
    </xf>
    <xf numFmtId="1" fontId="24" fillId="0" borderId="0" xfId="0" applyNumberFormat="1" applyFont="1" applyAlignment="1">
      <alignment horizontal="left" vertical="center" wrapText="1"/>
    </xf>
    <xf numFmtId="0" fontId="24" fillId="0" borderId="3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1" fontId="24" fillId="0" borderId="2" xfId="0" applyNumberFormat="1" applyFont="1" applyBorder="1" applyAlignment="1">
      <alignment horizontal="right" vertical="center" wrapText="1" indent="1"/>
    </xf>
    <xf numFmtId="0" fontId="24" fillId="0" borderId="2" xfId="0" applyFont="1" applyBorder="1" applyAlignment="1">
      <alignment horizontal="right" vertical="center" wrapText="1" indent="1"/>
    </xf>
    <xf numFmtId="167" fontId="24" fillId="0" borderId="2" xfId="0" applyNumberFormat="1" applyFont="1" applyBorder="1" applyAlignment="1">
      <alignment horizontal="right" vertical="center" wrapText="1"/>
    </xf>
    <xf numFmtId="3" fontId="24" fillId="0" borderId="2" xfId="0" applyNumberFormat="1" applyFont="1" applyBorder="1" applyAlignment="1">
      <alignment horizontal="right" vertical="center" wrapText="1" indent="1"/>
    </xf>
    <xf numFmtId="167" fontId="24" fillId="0" borderId="2" xfId="0" applyNumberFormat="1" applyFont="1" applyBorder="1" applyAlignment="1">
      <alignment horizontal="right" vertical="center" wrapText="1" indent="2"/>
    </xf>
    <xf numFmtId="3" fontId="24" fillId="0" borderId="2" xfId="0" applyNumberFormat="1" applyFont="1" applyBorder="1" applyAlignment="1">
      <alignment horizontal="right" vertical="center" wrapText="1" indent="2"/>
    </xf>
    <xf numFmtId="167" fontId="24" fillId="0" borderId="2" xfId="0" applyNumberFormat="1" applyFont="1" applyBorder="1" applyAlignment="1">
      <alignment horizontal="right" vertical="center" wrapText="1" indent="1"/>
    </xf>
    <xf numFmtId="0" fontId="24" fillId="0" borderId="2" xfId="0" applyFont="1" applyBorder="1" applyAlignment="1">
      <alignment horizontal="right" vertical="center" wrapText="1"/>
    </xf>
    <xf numFmtId="49" fontId="24" fillId="0" borderId="0" xfId="0" applyNumberFormat="1" applyFont="1" applyAlignment="1">
      <alignment horizontal="right" vertical="center" wrapText="1" indent="1"/>
    </xf>
    <xf numFmtId="49" fontId="24" fillId="0" borderId="0" xfId="0" applyNumberFormat="1" applyFont="1" applyAlignment="1">
      <alignment horizontal="right" vertical="center" wrapText="1" indent="2"/>
    </xf>
    <xf numFmtId="49" fontId="24" fillId="0" borderId="0" xfId="0" applyNumberFormat="1" applyFont="1" applyAlignment="1">
      <alignment horizontal="right" vertical="center" wrapText="1"/>
    </xf>
    <xf numFmtId="49" fontId="24" fillId="0" borderId="3" xfId="0" applyNumberFormat="1" applyFont="1" applyBorder="1" applyAlignment="1">
      <alignment horizontal="right" vertical="center" wrapText="1" indent="1"/>
    </xf>
    <xf numFmtId="49" fontId="24" fillId="0" borderId="3" xfId="0" applyNumberFormat="1" applyFont="1" applyBorder="1" applyAlignment="1">
      <alignment horizontal="right" vertical="center" wrapText="1" indent="2"/>
    </xf>
    <xf numFmtId="49" fontId="24" fillId="0" borderId="3" xfId="0" applyNumberFormat="1" applyFont="1" applyBorder="1" applyAlignment="1">
      <alignment horizontal="right" vertical="center" wrapText="1"/>
    </xf>
    <xf numFmtId="1" fontId="0" fillId="0" borderId="0" xfId="0" applyNumberFormat="1" applyAlignment="1">
      <alignment horizontal="right" vertical="center" wrapText="1"/>
    </xf>
    <xf numFmtId="0" fontId="20" fillId="0" borderId="2" xfId="0" applyFont="1" applyBorder="1" applyAlignment="1">
      <alignment wrapText="1"/>
    </xf>
    <xf numFmtId="0" fontId="0" fillId="0" borderId="0" xfId="0" applyAlignment="1">
      <alignment horizontal="right" vertical="top" wrapText="1"/>
    </xf>
    <xf numFmtId="0" fontId="20" fillId="0" borderId="0" xfId="0" applyFont="1" applyAlignment="1">
      <alignment horizontal="right" vertical="center" wrapText="1"/>
    </xf>
    <xf numFmtId="0" fontId="0" fillId="2" borderId="0" xfId="8" applyFont="1" applyFill="1"/>
    <xf numFmtId="0" fontId="5" fillId="0" borderId="0" xfId="9" applyFont="1" applyAlignment="1">
      <alignment horizontal="right"/>
    </xf>
    <xf numFmtId="0" fontId="5" fillId="2" borderId="0" xfId="9" applyFont="1" applyFill="1" applyAlignment="1">
      <alignment horizontal="right"/>
    </xf>
    <xf numFmtId="165" fontId="5" fillId="0" borderId="0" xfId="1" applyNumberFormat="1" applyFont="1" applyAlignment="1">
      <alignment horizontal="right"/>
    </xf>
    <xf numFmtId="0" fontId="0" fillId="0" borderId="0" xfId="0" applyFont="1" applyFill="1" applyBorder="1" applyAlignment="1">
      <alignment horizontal="right"/>
    </xf>
    <xf numFmtId="1" fontId="5" fillId="0" borderId="0" xfId="9" applyNumberFormat="1" applyFont="1" applyAlignment="1">
      <alignment horizontal="right"/>
    </xf>
    <xf numFmtId="1" fontId="1" fillId="0" borderId="0" xfId="1" applyNumberFormat="1" applyFont="1" applyAlignment="1">
      <alignment horizontal="right"/>
    </xf>
    <xf numFmtId="164" fontId="0" fillId="0" borderId="0" xfId="1" applyNumberFormat="1" applyFont="1"/>
    <xf numFmtId="167" fontId="5" fillId="0" borderId="0" xfId="9" applyNumberFormat="1" applyFont="1"/>
    <xf numFmtId="2" fontId="5" fillId="0" borderId="0" xfId="9" applyNumberFormat="1" applyFont="1"/>
    <xf numFmtId="2" fontId="5" fillId="0" borderId="0" xfId="1" applyNumberFormat="1" applyFont="1"/>
    <xf numFmtId="43" fontId="5" fillId="0" borderId="0" xfId="1" applyNumberFormat="1" applyFont="1"/>
    <xf numFmtId="166" fontId="5" fillId="0" borderId="0" xfId="1" applyNumberFormat="1" applyFont="1"/>
    <xf numFmtId="43" fontId="5" fillId="0" borderId="0" xfId="1" applyNumberFormat="1" applyFont="1" applyAlignment="1">
      <alignment horizontal="right"/>
    </xf>
    <xf numFmtId="166" fontId="5" fillId="0" borderId="0" xfId="1" applyNumberFormat="1" applyFont="1" applyAlignment="1">
      <alignment horizontal="right"/>
    </xf>
    <xf numFmtId="1" fontId="2" fillId="0" borderId="0" xfId="0" applyNumberFormat="1" applyFont="1"/>
    <xf numFmtId="0" fontId="26" fillId="0" borderId="6" xfId="0" applyFont="1" applyBorder="1" applyAlignment="1">
      <alignment horizontal="right" vertical="center" wrapText="1" indent="2"/>
    </xf>
    <xf numFmtId="0" fontId="26" fillId="0" borderId="6" xfId="0" applyFont="1" applyBorder="1" applyAlignment="1">
      <alignment horizontal="right" vertical="center" wrapText="1" indent="1"/>
    </xf>
    <xf numFmtId="1" fontId="26" fillId="0" borderId="5" xfId="0" applyNumberFormat="1" applyFont="1" applyBorder="1" applyAlignment="1">
      <alignment horizontal="center" vertical="center" wrapText="1"/>
    </xf>
    <xf numFmtId="167" fontId="26" fillId="0" borderId="6" xfId="0" applyNumberFormat="1" applyFont="1" applyBorder="1" applyAlignment="1">
      <alignment horizontal="right" vertical="center" wrapText="1"/>
    </xf>
    <xf numFmtId="167" fontId="26" fillId="0" borderId="7" xfId="0" applyNumberFormat="1" applyFont="1" applyBorder="1" applyAlignment="1">
      <alignment horizontal="right" vertical="center" wrapText="1"/>
    </xf>
    <xf numFmtId="169" fontId="26" fillId="0" borderId="6" xfId="0" applyNumberFormat="1" applyFont="1" applyBorder="1" applyAlignment="1">
      <alignment horizontal="right" vertical="center" wrapText="1" indent="1"/>
    </xf>
    <xf numFmtId="1" fontId="26" fillId="0" borderId="8" xfId="0" applyNumberFormat="1" applyFont="1" applyBorder="1" applyAlignment="1">
      <alignment horizontal="center" vertical="top" wrapText="1"/>
    </xf>
    <xf numFmtId="167" fontId="26" fillId="0" borderId="9" xfId="0" applyNumberFormat="1" applyFont="1" applyBorder="1" applyAlignment="1">
      <alignment horizontal="right" vertical="top" wrapText="1"/>
    </xf>
    <xf numFmtId="167" fontId="26" fillId="0" borderId="10" xfId="0" applyNumberFormat="1" applyFont="1" applyBorder="1" applyAlignment="1">
      <alignment horizontal="right" vertical="top" wrapText="1"/>
    </xf>
    <xf numFmtId="0" fontId="27" fillId="0" borderId="0" xfId="0" applyFont="1"/>
    <xf numFmtId="0" fontId="28" fillId="0" borderId="6" xfId="0" applyFont="1" applyBorder="1" applyAlignment="1">
      <alignment horizontal="right" vertical="center" wrapText="1" indent="1"/>
    </xf>
    <xf numFmtId="1" fontId="28" fillId="0" borderId="5" xfId="0" applyNumberFormat="1" applyFont="1" applyBorder="1" applyAlignment="1">
      <alignment horizontal="center" vertical="center" wrapText="1"/>
    </xf>
    <xf numFmtId="167" fontId="28" fillId="0" borderId="6" xfId="0" applyNumberFormat="1" applyFont="1" applyBorder="1" applyAlignment="1">
      <alignment horizontal="right" vertical="center" wrapText="1"/>
    </xf>
    <xf numFmtId="167" fontId="28" fillId="0" borderId="7" xfId="0" applyNumberFormat="1" applyFont="1" applyBorder="1" applyAlignment="1">
      <alignment horizontal="right" vertical="center" wrapText="1"/>
    </xf>
    <xf numFmtId="2" fontId="26" fillId="0" borderId="6" xfId="0" applyNumberFormat="1" applyFont="1" applyBorder="1" applyAlignment="1">
      <alignment horizontal="right" vertical="center" wrapText="1"/>
    </xf>
    <xf numFmtId="2" fontId="26" fillId="0" borderId="7" xfId="0" applyNumberFormat="1" applyFont="1" applyBorder="1" applyAlignment="1">
      <alignment horizontal="right" vertical="center" wrapText="1"/>
    </xf>
    <xf numFmtId="2" fontId="28" fillId="0" borderId="6" xfId="0" applyNumberFormat="1" applyFont="1" applyBorder="1" applyAlignment="1">
      <alignment horizontal="right" vertical="center" wrapText="1"/>
    </xf>
    <xf numFmtId="2" fontId="28" fillId="0" borderId="7" xfId="0" applyNumberFormat="1" applyFont="1" applyBorder="1" applyAlignment="1">
      <alignment horizontal="right" vertical="center" wrapText="1"/>
    </xf>
    <xf numFmtId="2" fontId="26" fillId="0" borderId="9" xfId="0" applyNumberFormat="1" applyFont="1" applyBorder="1" applyAlignment="1">
      <alignment horizontal="right" vertical="top" wrapText="1"/>
    </xf>
    <xf numFmtId="2" fontId="0" fillId="0" borderId="0" xfId="0" applyNumberFormat="1" applyAlignment="1">
      <alignment horizontal="right"/>
    </xf>
    <xf numFmtId="2" fontId="27" fillId="0" borderId="0" xfId="0" applyNumberFormat="1" applyFont="1" applyAlignment="1">
      <alignment horizontal="right"/>
    </xf>
    <xf numFmtId="0" fontId="13" fillId="0" borderId="0" xfId="0" applyFont="1" applyAlignment="1">
      <alignment horizontal="right" vertical="top" wrapText="1" indent="4"/>
    </xf>
    <xf numFmtId="0" fontId="15" fillId="0" borderId="3" xfId="0" applyFont="1" applyBorder="1" applyAlignment="1">
      <alignment horizontal="right" wrapText="1"/>
    </xf>
    <xf numFmtId="0" fontId="28" fillId="0" borderId="4" xfId="0" applyFont="1" applyBorder="1" applyAlignment="1">
      <alignment horizontal="center" vertical="top" wrapText="1"/>
    </xf>
    <xf numFmtId="0" fontId="29" fillId="0" borderId="5" xfId="0" applyFont="1" applyBorder="1" applyAlignment="1">
      <alignment horizontal="center" wrapText="1"/>
    </xf>
    <xf numFmtId="2" fontId="28" fillId="0" borderId="6" xfId="0" applyNumberFormat="1" applyFont="1" applyBorder="1" applyAlignment="1">
      <alignment horizontal="right" wrapText="1"/>
    </xf>
    <xf numFmtId="0" fontId="28" fillId="0" borderId="6" xfId="0" applyFont="1" applyBorder="1" applyAlignment="1">
      <alignment horizontal="left" vertical="center" wrapText="1" indent="3"/>
    </xf>
    <xf numFmtId="0" fontId="28" fillId="0" borderId="7" xfId="0" applyFont="1" applyBorder="1" applyAlignment="1">
      <alignment horizontal="center" wrapText="1"/>
    </xf>
    <xf numFmtId="0" fontId="26" fillId="0" borderId="4" xfId="0" applyFont="1" applyBorder="1" applyAlignment="1">
      <alignment horizontal="center" vertical="top" wrapText="1"/>
    </xf>
    <xf numFmtId="0" fontId="26" fillId="0" borderId="5" xfId="0" applyFont="1" applyBorder="1" applyAlignment="1">
      <alignment horizontal="center" wrapText="1"/>
    </xf>
    <xf numFmtId="2" fontId="26" fillId="0" borderId="6" xfId="0" applyNumberFormat="1" applyFont="1" applyBorder="1" applyAlignment="1">
      <alignment horizontal="right" wrapText="1"/>
    </xf>
    <xf numFmtId="0" fontId="26" fillId="0" borderId="6" xfId="0" applyFont="1" applyBorder="1" applyAlignment="1">
      <alignment horizontal="left" wrapText="1" indent="3"/>
    </xf>
    <xf numFmtId="0" fontId="26" fillId="0" borderId="7" xfId="0" applyFont="1" applyBorder="1" applyAlignment="1">
      <alignment horizontal="center" wrapText="1"/>
    </xf>
    <xf numFmtId="0" fontId="26" fillId="0" borderId="6" xfId="0" applyFont="1" applyBorder="1" applyAlignment="1">
      <alignment horizontal="right" wrapText="1" indent="4"/>
    </xf>
    <xf numFmtId="171" fontId="1" fillId="0" borderId="0" xfId="1" applyNumberFormat="1"/>
  </cellXfs>
  <cellStyles count="11">
    <cellStyle name="Comma" xfId="1" builtinId="3"/>
    <cellStyle name="Hyperlink" xfId="2" builtinId="8"/>
    <cellStyle name="Hyperlink 2" xfId="5" xr:uid="{00000000-0005-0000-0000-000002000000}"/>
    <cellStyle name="Hyperlink 2 2" xfId="7" xr:uid="{00000000-0005-0000-0000-000003000000}"/>
    <cellStyle name="Normal" xfId="0" builtinId="0"/>
    <cellStyle name="Normal 2" xfId="3" xr:uid="{00000000-0005-0000-0000-000005000000}"/>
    <cellStyle name="Normal 3" xfId="6" xr:uid="{00000000-0005-0000-0000-000006000000}"/>
    <cellStyle name="Normal 4" xfId="4" xr:uid="{00000000-0005-0000-0000-000007000000}"/>
    <cellStyle name="Normal 5" xfId="8" xr:uid="{00000000-0005-0000-0000-000008000000}"/>
    <cellStyle name="Normal 8" xfId="9" xr:uid="{00000000-0005-0000-0000-000009000000}"/>
    <cellStyle name="Percent" xfId="10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5" Type="http://schemas.openxmlformats.org/officeDocument/2006/relationships/image" Target="../media/image22.png"/><Relationship Id="rId4" Type="http://schemas.openxmlformats.org/officeDocument/2006/relationships/image" Target="../media/image2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36</xdr:row>
      <xdr:rowOff>57150</xdr:rowOff>
    </xdr:from>
    <xdr:to>
      <xdr:col>8</xdr:col>
      <xdr:colOff>475581</xdr:colOff>
      <xdr:row>75</xdr:row>
      <xdr:rowOff>132412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915150"/>
          <a:ext cx="5352381" cy="75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9525</xdr:rowOff>
    </xdr:from>
    <xdr:to>
      <xdr:col>13</xdr:col>
      <xdr:colOff>84724</xdr:colOff>
      <xdr:row>32</xdr:row>
      <xdr:rowOff>56430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0525"/>
          <a:ext cx="8009524" cy="576190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</xdr:row>
      <xdr:rowOff>0</xdr:rowOff>
    </xdr:from>
    <xdr:to>
      <xdr:col>26</xdr:col>
      <xdr:colOff>494324</xdr:colOff>
      <xdr:row>30</xdr:row>
      <xdr:rowOff>151714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34400" y="381000"/>
          <a:ext cx="7809524" cy="5485714"/>
        </a:xfrm>
        <a:prstGeom prst="rect">
          <a:avLst/>
        </a:prstGeom>
      </xdr:spPr>
    </xdr:pic>
    <xdr:clientData/>
  </xdr:twoCellAnchor>
  <xdr:twoCellAnchor editAs="oneCell">
    <xdr:from>
      <xdr:col>9</xdr:col>
      <xdr:colOff>552450</xdr:colOff>
      <xdr:row>41</xdr:row>
      <xdr:rowOff>28575</xdr:rowOff>
    </xdr:from>
    <xdr:to>
      <xdr:col>20</xdr:col>
      <xdr:colOff>513517</xdr:colOff>
      <xdr:row>70</xdr:row>
      <xdr:rowOff>142170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38850" y="7839075"/>
          <a:ext cx="6666667" cy="563809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114300</xdr:colOff>
      <xdr:row>3</xdr:row>
      <xdr:rowOff>171450</xdr:rowOff>
    </xdr:from>
    <xdr:to>
      <xdr:col>15</xdr:col>
      <xdr:colOff>380509</xdr:colOff>
      <xdr:row>32</xdr:row>
      <xdr:rowOff>151712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20196C3-5049-4E00-8286-7A5616D573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742950"/>
          <a:ext cx="3923809" cy="5504762"/>
        </a:xfrm>
        <a:prstGeom prst="rect">
          <a:avLst/>
        </a:prstGeom>
      </xdr:spPr>
    </xdr:pic>
    <xdr:clientData/>
  </xdr:twoCellAnchor>
  <xdr:twoCellAnchor editAs="oneCell">
    <xdr:from>
      <xdr:col>15</xdr:col>
      <xdr:colOff>495300</xdr:colOff>
      <xdr:row>2</xdr:row>
      <xdr:rowOff>133350</xdr:rowOff>
    </xdr:from>
    <xdr:to>
      <xdr:col>25</xdr:col>
      <xdr:colOff>161205</xdr:colOff>
      <xdr:row>35</xdr:row>
      <xdr:rowOff>142088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D3E1DC-1579-4C2B-AF14-A05AD49274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639300" y="514350"/>
          <a:ext cx="5761905" cy="629523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114300</xdr:colOff>
      <xdr:row>3</xdr:row>
      <xdr:rowOff>171450</xdr:rowOff>
    </xdr:from>
    <xdr:to>
      <xdr:col>15</xdr:col>
      <xdr:colOff>380509</xdr:colOff>
      <xdr:row>32</xdr:row>
      <xdr:rowOff>151712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5F026F-E0DB-4C9C-A5AC-25B8621A7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00700" y="742950"/>
          <a:ext cx="3923809" cy="5504762"/>
        </a:xfrm>
        <a:prstGeom prst="rect">
          <a:avLst/>
        </a:prstGeom>
      </xdr:spPr>
    </xdr:pic>
    <xdr:clientData/>
  </xdr:twoCellAnchor>
  <xdr:twoCellAnchor editAs="oneCell">
    <xdr:from>
      <xdr:col>15</xdr:col>
      <xdr:colOff>495300</xdr:colOff>
      <xdr:row>2</xdr:row>
      <xdr:rowOff>133350</xdr:rowOff>
    </xdr:from>
    <xdr:to>
      <xdr:col>25</xdr:col>
      <xdr:colOff>161205</xdr:colOff>
      <xdr:row>35</xdr:row>
      <xdr:rowOff>142088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9C6AE7-CDF6-4225-B2AF-8D4B1B8F1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639300" y="514350"/>
          <a:ext cx="5761905" cy="629523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99391</xdr:colOff>
      <xdr:row>0</xdr:row>
      <xdr:rowOff>0</xdr:rowOff>
    </xdr:from>
    <xdr:to>
      <xdr:col>18</xdr:col>
      <xdr:colOff>416456</xdr:colOff>
      <xdr:row>37</xdr:row>
      <xdr:rowOff>62361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6EF13B-F6BD-4E9C-927E-E54337083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09652" y="0"/>
          <a:ext cx="4607456" cy="7997100"/>
        </a:xfrm>
        <a:prstGeom prst="rect">
          <a:avLst/>
        </a:prstGeom>
      </xdr:spPr>
    </xdr:pic>
    <xdr:clientData/>
  </xdr:twoCellAnchor>
  <xdr:twoCellAnchor editAs="oneCell">
    <xdr:from>
      <xdr:col>15</xdr:col>
      <xdr:colOff>313082</xdr:colOff>
      <xdr:row>19</xdr:row>
      <xdr:rowOff>105190</xdr:rowOff>
    </xdr:from>
    <xdr:to>
      <xdr:col>23</xdr:col>
      <xdr:colOff>379140</xdr:colOff>
      <xdr:row>45</xdr:row>
      <xdr:rowOff>118152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4CA8F48-C44F-48D1-B470-5321D7DE5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655865" y="3376820"/>
          <a:ext cx="4969362" cy="5628571"/>
        </a:xfrm>
        <a:prstGeom prst="rect">
          <a:avLst/>
        </a:prstGeom>
      </xdr:spPr>
    </xdr:pic>
    <xdr:clientData/>
  </xdr:twoCellAnchor>
  <xdr:twoCellAnchor editAs="oneCell">
    <xdr:from>
      <xdr:col>16</xdr:col>
      <xdr:colOff>381000</xdr:colOff>
      <xdr:row>21</xdr:row>
      <xdr:rowOff>184705</xdr:rowOff>
    </xdr:from>
    <xdr:to>
      <xdr:col>36</xdr:col>
      <xdr:colOff>560428</xdr:colOff>
      <xdr:row>48</xdr:row>
      <xdr:rowOff>128080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9B98740-48BE-4D51-9DFE-1E4C731EF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55826" y="4425401"/>
          <a:ext cx="12437689" cy="5732918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43</xdr:row>
      <xdr:rowOff>0</xdr:rowOff>
    </xdr:from>
    <xdr:to>
      <xdr:col>30</xdr:col>
      <xdr:colOff>504304</xdr:colOff>
      <xdr:row>76</xdr:row>
      <xdr:rowOff>8738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5844385-CD8B-4095-ABD7-2DE43FEBA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20800" y="7620000"/>
          <a:ext cx="4161905" cy="6295238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48</xdr:row>
      <xdr:rowOff>0</xdr:rowOff>
    </xdr:from>
    <xdr:to>
      <xdr:col>27</xdr:col>
      <xdr:colOff>171449</xdr:colOff>
      <xdr:row>75</xdr:row>
      <xdr:rowOff>38100</xdr:rowOff>
    </xdr:to>
    <xdr:sp macro="" textlink="">
      <xdr:nvSpPr>
        <xdr:cNvPr id="19457" name="AutoShape 1" descr="Inline image 1">
          <a:extLst>
            <a:ext uri="{FF2B5EF4-FFF2-40B4-BE49-F238E27FC236}">
              <a16:creationId xmlns:a16="http://schemas.microsoft.com/office/drawing/2014/main" id="{538509C3-FB30-46C1-A185-15D84C1FB930}"/>
            </a:ext>
          </a:extLst>
        </xdr:cNvPr>
        <xdr:cNvSpPr>
          <a:spLocks noChangeAspect="1" noChangeArrowheads="1"/>
        </xdr:cNvSpPr>
      </xdr:nvSpPr>
      <xdr:spPr bwMode="auto">
        <a:xfrm>
          <a:off x="11582400" y="8572500"/>
          <a:ext cx="4438650" cy="518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19</xdr:col>
      <xdr:colOff>0</xdr:colOff>
      <xdr:row>51</xdr:row>
      <xdr:rowOff>0</xdr:rowOff>
    </xdr:from>
    <xdr:to>
      <xdr:col>19</xdr:col>
      <xdr:colOff>304800</xdr:colOff>
      <xdr:row>52</xdr:row>
      <xdr:rowOff>114300</xdr:rowOff>
    </xdr:to>
    <xdr:sp macro="" textlink="">
      <xdr:nvSpPr>
        <xdr:cNvPr id="19458" name="AutoShape 2" descr="Inline image 1">
          <a:extLst>
            <a:ext uri="{FF2B5EF4-FFF2-40B4-BE49-F238E27FC236}">
              <a16:creationId xmlns:a16="http://schemas.microsoft.com/office/drawing/2014/main" id="{87DA9A0B-7B0E-4755-B14B-C9603FA98A46}"/>
            </a:ext>
          </a:extLst>
        </xdr:cNvPr>
        <xdr:cNvSpPr>
          <a:spLocks noChangeAspect="1" noChangeArrowheads="1"/>
        </xdr:cNvSpPr>
      </xdr:nvSpPr>
      <xdr:spPr bwMode="auto">
        <a:xfrm>
          <a:off x="10972800" y="9144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395908</xdr:colOff>
      <xdr:row>51</xdr:row>
      <xdr:rowOff>124239</xdr:rowOff>
    </xdr:from>
    <xdr:to>
      <xdr:col>14</xdr:col>
      <xdr:colOff>603576</xdr:colOff>
      <xdr:row>81</xdr:row>
      <xdr:rowOff>190191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96E7F68-A616-495F-BE66-DB467048B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31734" y="9732065"/>
          <a:ext cx="5144103" cy="5780952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10</xdr:col>
      <xdr:colOff>265905</xdr:colOff>
      <xdr:row>29</xdr:row>
      <xdr:rowOff>170809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6361905" cy="51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10</xdr:col>
      <xdr:colOff>132571</xdr:colOff>
      <xdr:row>57</xdr:row>
      <xdr:rowOff>180333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905500"/>
          <a:ext cx="6228571" cy="51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10</xdr:col>
      <xdr:colOff>56381</xdr:colOff>
      <xdr:row>86</xdr:row>
      <xdr:rowOff>27929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239500"/>
          <a:ext cx="6152381" cy="517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</xdr:row>
      <xdr:rowOff>0</xdr:rowOff>
    </xdr:from>
    <xdr:to>
      <xdr:col>18</xdr:col>
      <xdr:colOff>208990</xdr:colOff>
      <xdr:row>33</xdr:row>
      <xdr:rowOff>94524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0" y="571500"/>
          <a:ext cx="4476190" cy="580952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35</xdr:row>
      <xdr:rowOff>19050</xdr:rowOff>
    </xdr:from>
    <xdr:to>
      <xdr:col>16</xdr:col>
      <xdr:colOff>475809</xdr:colOff>
      <xdr:row>65</xdr:row>
      <xdr:rowOff>113574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00" y="6686550"/>
          <a:ext cx="3523809" cy="580952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10</xdr:col>
      <xdr:colOff>218286</xdr:colOff>
      <xdr:row>24</xdr:row>
      <xdr:rowOff>151881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71500"/>
          <a:ext cx="6314286" cy="415238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</xdr:row>
      <xdr:rowOff>0</xdr:rowOff>
    </xdr:from>
    <xdr:to>
      <xdr:col>29</xdr:col>
      <xdr:colOff>170057</xdr:colOff>
      <xdr:row>22</xdr:row>
      <xdr:rowOff>85262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00" y="571500"/>
          <a:ext cx="11142857" cy="370476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427809</xdr:colOff>
      <xdr:row>37</xdr:row>
      <xdr:rowOff>189643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81000"/>
          <a:ext cx="6523809" cy="685714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21</xdr:row>
      <xdr:rowOff>114300</xdr:rowOff>
    </xdr:from>
    <xdr:to>
      <xdr:col>10</xdr:col>
      <xdr:colOff>380120</xdr:colOff>
      <xdr:row>71</xdr:row>
      <xdr:rowOff>84538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89FAE0-9E21-4DD3-8BEB-B6CB3E78F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5275" y="4114800"/>
          <a:ext cx="7038095" cy="949523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342900</xdr:colOff>
      <xdr:row>23</xdr:row>
      <xdr:rowOff>76200</xdr:rowOff>
    </xdr:from>
    <xdr:to>
      <xdr:col>26</xdr:col>
      <xdr:colOff>179928</xdr:colOff>
      <xdr:row>53</xdr:row>
      <xdr:rowOff>75486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10500" y="3695700"/>
          <a:ext cx="8371428" cy="571428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57150</xdr:colOff>
      <xdr:row>11</xdr:row>
      <xdr:rowOff>85725</xdr:rowOff>
    </xdr:from>
    <xdr:to>
      <xdr:col>29</xdr:col>
      <xdr:colOff>503778</xdr:colOff>
      <xdr:row>27</xdr:row>
      <xdr:rowOff>123111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382750" y="4714875"/>
          <a:ext cx="8371428" cy="571428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200025</xdr:colOff>
      <xdr:row>0</xdr:row>
      <xdr:rowOff>114300</xdr:rowOff>
    </xdr:from>
    <xdr:to>
      <xdr:col>13</xdr:col>
      <xdr:colOff>56634</xdr:colOff>
      <xdr:row>40</xdr:row>
      <xdr:rowOff>113348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10025" y="114300"/>
          <a:ext cx="4123809" cy="761904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352425</xdr:colOff>
      <xdr:row>1</xdr:row>
      <xdr:rowOff>133350</xdr:rowOff>
    </xdr:from>
    <xdr:to>
      <xdr:col>16</xdr:col>
      <xdr:colOff>209034</xdr:colOff>
      <xdr:row>41</xdr:row>
      <xdr:rowOff>132398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38825" y="323850"/>
          <a:ext cx="4123809" cy="761904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342900</xdr:colOff>
      <xdr:row>3</xdr:row>
      <xdr:rowOff>57150</xdr:rowOff>
    </xdr:from>
    <xdr:to>
      <xdr:col>13</xdr:col>
      <xdr:colOff>609109</xdr:colOff>
      <xdr:row>32</xdr:row>
      <xdr:rowOff>37412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F28BCCD-5F2F-4792-8600-8B5058622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10100" y="628650"/>
          <a:ext cx="3923809" cy="550476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5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://publicplansdata.org/public-plans-database/browse-data/" TargetMode="External"/><Relationship Id="rId7" Type="http://schemas.openxmlformats.org/officeDocument/2006/relationships/hyperlink" Target="http://publicplansdata.org/wp-content/uploads/2015/04/Variable-List1.xlsx" TargetMode="External"/><Relationship Id="rId2" Type="http://schemas.openxmlformats.org/officeDocument/2006/relationships/hyperlink" Target="http://publicplansdata.org/quick-facts/by-pension-plan" TargetMode="External"/><Relationship Id="rId1" Type="http://schemas.openxmlformats.org/officeDocument/2006/relationships/hyperlink" Target="http://apps.urban.org/features/SLEPP/data.html" TargetMode="External"/><Relationship Id="rId6" Type="http://schemas.openxmlformats.org/officeDocument/2006/relationships/hyperlink" Target="http://publicplansdata.org/public-plans-database/download-full-data-set/" TargetMode="External"/><Relationship Id="rId5" Type="http://schemas.openxmlformats.org/officeDocument/2006/relationships/hyperlink" Target="http://publicplansdata.org/public-plans-database/documentation/" TargetMode="External"/><Relationship Id="rId4" Type="http://schemas.openxmlformats.org/officeDocument/2006/relationships/hyperlink" Target="http://publicplansdata.org/reports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19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4" sqref="B4"/>
    </sheetView>
  </sheetViews>
  <sheetFormatPr defaultRowHeight="15" x14ac:dyDescent="0.25"/>
  <cols>
    <col min="1" max="1" width="7.5703125" bestFit="1" customWidth="1"/>
    <col min="2" max="2" width="23.42578125" bestFit="1" customWidth="1"/>
  </cols>
  <sheetData>
    <row r="1" spans="1:2" x14ac:dyDescent="0.25">
      <c r="A1" s="7" t="s">
        <v>29</v>
      </c>
      <c r="B1" s="7" t="s">
        <v>30</v>
      </c>
    </row>
    <row r="2" spans="1:2" x14ac:dyDescent="0.25">
      <c r="A2" s="8" t="s">
        <v>31</v>
      </c>
      <c r="B2" s="1" t="s">
        <v>124</v>
      </c>
    </row>
    <row r="3" spans="1:2" x14ac:dyDescent="0.25">
      <c r="A3" s="8" t="s">
        <v>32</v>
      </c>
      <c r="B3" s="1" t="s">
        <v>235</v>
      </c>
    </row>
    <row r="4" spans="1:2" x14ac:dyDescent="0.25">
      <c r="A4" s="8" t="s">
        <v>33</v>
      </c>
      <c r="B4" s="1" t="s">
        <v>236</v>
      </c>
    </row>
    <row r="5" spans="1:2" x14ac:dyDescent="0.25">
      <c r="A5" s="8" t="s">
        <v>34</v>
      </c>
      <c r="B5" s="1" t="s">
        <v>93</v>
      </c>
    </row>
    <row r="6" spans="1:2" x14ac:dyDescent="0.25">
      <c r="A6" s="8" t="s">
        <v>72</v>
      </c>
      <c r="B6" s="1" t="s">
        <v>94</v>
      </c>
    </row>
    <row r="7" spans="1:2" x14ac:dyDescent="0.25">
      <c r="A7" s="8" t="s">
        <v>74</v>
      </c>
      <c r="B7" s="1" t="s">
        <v>65</v>
      </c>
    </row>
    <row r="8" spans="1:2" x14ac:dyDescent="0.25">
      <c r="A8" s="8" t="s">
        <v>76</v>
      </c>
      <c r="B8" s="1" t="s">
        <v>70</v>
      </c>
    </row>
    <row r="9" spans="1:2" x14ac:dyDescent="0.25">
      <c r="A9" s="8" t="s">
        <v>77</v>
      </c>
      <c r="B9" s="1" t="s">
        <v>71</v>
      </c>
    </row>
    <row r="10" spans="1:2" x14ac:dyDescent="0.25">
      <c r="A10" s="8" t="s">
        <v>79</v>
      </c>
      <c r="B10" s="1" t="s">
        <v>237</v>
      </c>
    </row>
    <row r="11" spans="1:2" x14ac:dyDescent="0.25">
      <c r="A11" s="8" t="s">
        <v>80</v>
      </c>
      <c r="B11" s="1" t="s">
        <v>73</v>
      </c>
    </row>
    <row r="12" spans="1:2" x14ac:dyDescent="0.25">
      <c r="A12" s="8" t="s">
        <v>81</v>
      </c>
      <c r="B12" s="1" t="s">
        <v>238</v>
      </c>
    </row>
    <row r="13" spans="1:2" x14ac:dyDescent="0.25">
      <c r="A13" s="8" t="s">
        <v>239</v>
      </c>
      <c r="B13" s="1" t="s">
        <v>75</v>
      </c>
    </row>
    <row r="14" spans="1:2" x14ac:dyDescent="0.25">
      <c r="A14" s="8" t="s">
        <v>241</v>
      </c>
      <c r="B14" s="1" t="s">
        <v>240</v>
      </c>
    </row>
    <row r="15" spans="1:2" x14ac:dyDescent="0.25">
      <c r="A15" s="8" t="s">
        <v>242</v>
      </c>
      <c r="B15" s="1" t="s">
        <v>78</v>
      </c>
    </row>
    <row r="16" spans="1:2" x14ac:dyDescent="0.25">
      <c r="A16" s="8" t="s">
        <v>243</v>
      </c>
      <c r="B16" s="1" t="s">
        <v>248</v>
      </c>
    </row>
    <row r="17" spans="1:2" x14ac:dyDescent="0.25">
      <c r="A17" s="8" t="s">
        <v>244</v>
      </c>
      <c r="B17" s="1" t="s">
        <v>125</v>
      </c>
    </row>
    <row r="18" spans="1:2" x14ac:dyDescent="0.25">
      <c r="A18" s="8" t="s">
        <v>249</v>
      </c>
      <c r="B18" s="1" t="s">
        <v>250</v>
      </c>
    </row>
    <row r="19" spans="1:2" x14ac:dyDescent="0.25">
      <c r="A19" s="8" t="s">
        <v>251</v>
      </c>
      <c r="B19" s="1" t="s">
        <v>126</v>
      </c>
    </row>
  </sheetData>
  <hyperlinks>
    <hyperlink ref="B2" location="'checklist'!A1" display="checklist" xr:uid="{00000000-0004-0000-0000-000000000000}"/>
    <hyperlink ref="B3" location="'StepsAndLinks'!A1" display="StepsAndLinks" xr:uid="{00000000-0004-0000-0000-000001000000}"/>
    <hyperlink ref="B4" location="'PlanNames'!A1" display="PlanNames" xr:uid="{00000000-0004-0000-0000-000002000000}"/>
    <hyperlink ref="B5" location="'singleValues'!A1" display="singleValues" xr:uid="{00000000-0004-0000-0000-000003000000}"/>
    <hyperlink ref="B6" location="'singleValuesScreenshots'!A1" display="singleValuesScreenshots" xr:uid="{00000000-0004-0000-0000-000004000000}"/>
    <hyperlink ref="B7" location="'erc_rule'!A1" display="erc_rule" xr:uid="{00000000-0004-0000-0000-000005000000}"/>
    <hyperlink ref="B8" location="'SummaryAssumptions'!A1" display="SummaryAssumptions" xr:uid="{00000000-0004-0000-0000-000006000000}"/>
    <hyperlink ref="B9" location="'ActivesSched'!A1" display="ActivesSched" xr:uid="{00000000-0004-0000-0000-000007000000}"/>
    <hyperlink ref="B10" location="'Actives_raw'!A1" display="Actives_raw" xr:uid="{00000000-0004-0000-0000-000008000000}"/>
    <hyperlink ref="B11" location="'RetireesSched'!A1" display="RetireesSched" xr:uid="{00000000-0004-0000-0000-000009000000}"/>
    <hyperlink ref="B12" location="'Retirees_raw'!A1" display="Retirees_raw" xr:uid="{00000000-0004-0000-0000-00000A000000}"/>
    <hyperlink ref="B13" location="'SalaryGrowthSched'!A1" display="SalaryGrowthSched" xr:uid="{00000000-0004-0000-0000-00000B000000}"/>
    <hyperlink ref="B14" location="'SalaryGrowth_raw'!A1" display="SalaryGrowth_raw" xr:uid="{00000000-0004-0000-0000-00000C000000}"/>
    <hyperlink ref="B15" location="'SeparationRatesSched'!A1" display="SeparationRatesSched" xr:uid="{00000000-0004-0000-0000-00000D000000}"/>
    <hyperlink ref="B16" location="'SeparationRates_raw'!A1" display="SeparationRates_raw" xr:uid="{00000000-0004-0000-0000-00000E000000}"/>
    <hyperlink ref="B17" location="'DisbRatesByAgeSched'!A1" display="DisbRatesByAgeSched" xr:uid="{00000000-0004-0000-0000-00000F000000}"/>
    <hyperlink ref="B18" location="'DisbRatesByAge_raw'!A1" display="DisbRatesByAge_raw" xr:uid="{00000000-0004-0000-0000-000010000000}"/>
    <hyperlink ref="B19" location="'MortalityInfo'!A1" display="MortalityInfo" xr:uid="{00000000-0004-0000-0000-000011000000}"/>
  </hyperlink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K31"/>
  <sheetViews>
    <sheetView topLeftCell="G1" zoomScale="130" zoomScaleNormal="130" workbookViewId="0">
      <selection activeCell="P6" sqref="P6:X16"/>
    </sheetView>
  </sheetViews>
  <sheetFormatPr defaultRowHeight="15" x14ac:dyDescent="0.25"/>
  <cols>
    <col min="2" max="10" width="10.5703125" bestFit="1" customWidth="1"/>
    <col min="11" max="11" width="11.5703125" bestFit="1" customWidth="1"/>
    <col min="16" max="17" width="10.42578125" bestFit="1" customWidth="1"/>
    <col min="18" max="18" width="10.5703125" bestFit="1" customWidth="1"/>
    <col min="19" max="21" width="10.42578125" bestFit="1" customWidth="1"/>
    <col min="22" max="22" width="10.5703125" bestFit="1" customWidth="1"/>
    <col min="23" max="23" width="9.5703125" bestFit="1" customWidth="1"/>
    <col min="24" max="24" width="9.42578125" bestFit="1" customWidth="1"/>
    <col min="28" max="28" width="10.42578125" bestFit="1" customWidth="1"/>
  </cols>
  <sheetData>
    <row r="1" spans="1:37" x14ac:dyDescent="0.25">
      <c r="A1" s="1" t="s">
        <v>0</v>
      </c>
    </row>
    <row r="3" spans="1:37" x14ac:dyDescent="0.25">
      <c r="B3" s="87"/>
    </row>
    <row r="4" spans="1:37" ht="15" customHeight="1" x14ac:dyDescent="0.25">
      <c r="B4" s="88" t="s">
        <v>329</v>
      </c>
      <c r="C4" t="s">
        <v>354</v>
      </c>
      <c r="D4" s="8" t="s">
        <v>355</v>
      </c>
      <c r="E4" s="8" t="s">
        <v>356</v>
      </c>
      <c r="F4" s="8" t="s">
        <v>357</v>
      </c>
      <c r="G4" s="8" t="s">
        <v>348</v>
      </c>
      <c r="H4" s="8" t="s">
        <v>358</v>
      </c>
      <c r="I4" s="8" t="s">
        <v>350</v>
      </c>
      <c r="J4" s="8" t="s">
        <v>351</v>
      </c>
      <c r="K4" s="8" t="s">
        <v>352</v>
      </c>
      <c r="O4" s="132" t="s">
        <v>330</v>
      </c>
      <c r="P4" t="s">
        <v>354</v>
      </c>
      <c r="Q4" s="8" t="s">
        <v>355</v>
      </c>
      <c r="R4" s="8" t="s">
        <v>356</v>
      </c>
      <c r="S4" s="8" t="s">
        <v>357</v>
      </c>
      <c r="T4" s="8" t="s">
        <v>348</v>
      </c>
      <c r="U4" s="8" t="s">
        <v>358</v>
      </c>
      <c r="V4" s="8" t="s">
        <v>350</v>
      </c>
      <c r="W4" s="8" t="s">
        <v>351</v>
      </c>
      <c r="X4" s="8" t="s">
        <v>352</v>
      </c>
      <c r="Y4" s="86"/>
      <c r="AA4" s="109" t="s">
        <v>333</v>
      </c>
    </row>
    <row r="5" spans="1:37" x14ac:dyDescent="0.25">
      <c r="B5" s="98" t="s">
        <v>347</v>
      </c>
      <c r="C5" s="95">
        <v>0</v>
      </c>
      <c r="D5" s="95">
        <v>0</v>
      </c>
      <c r="E5" s="95">
        <v>0</v>
      </c>
      <c r="F5" s="95">
        <v>0</v>
      </c>
      <c r="G5" s="92"/>
      <c r="H5" s="95">
        <v>0</v>
      </c>
      <c r="I5" s="95">
        <v>0</v>
      </c>
      <c r="J5" s="93"/>
      <c r="K5" s="92"/>
      <c r="L5" s="91">
        <f>SUM(C5:K5)</f>
        <v>0</v>
      </c>
      <c r="O5" s="98" t="s">
        <v>347</v>
      </c>
      <c r="P5" s="97">
        <v>0</v>
      </c>
      <c r="Q5" s="97">
        <v>0</v>
      </c>
      <c r="R5" s="97">
        <v>0</v>
      </c>
      <c r="S5" s="97">
        <v>0</v>
      </c>
      <c r="T5" s="133"/>
      <c r="U5" s="134">
        <v>0</v>
      </c>
      <c r="V5" s="97">
        <v>0</v>
      </c>
      <c r="W5" s="97">
        <v>0</v>
      </c>
      <c r="X5" s="133"/>
      <c r="Y5" s="97">
        <v>0</v>
      </c>
      <c r="AA5" s="110" t="s">
        <v>334</v>
      </c>
      <c r="AB5" s="111">
        <v>0</v>
      </c>
      <c r="AC5" s="111">
        <v>0</v>
      </c>
      <c r="AD5" s="111">
        <v>0</v>
      </c>
      <c r="AE5" s="111">
        <v>0</v>
      </c>
      <c r="AF5" s="111">
        <v>0</v>
      </c>
      <c r="AG5" s="111">
        <v>0</v>
      </c>
      <c r="AH5" s="112">
        <v>0</v>
      </c>
      <c r="AI5" s="112">
        <v>0</v>
      </c>
      <c r="AJ5" s="111">
        <v>0</v>
      </c>
      <c r="AK5" s="113">
        <v>0</v>
      </c>
    </row>
    <row r="6" spans="1:37" x14ac:dyDescent="0.25">
      <c r="B6" s="38" t="s">
        <v>348</v>
      </c>
      <c r="C6" s="95">
        <v>1172</v>
      </c>
      <c r="D6" s="95">
        <v>2</v>
      </c>
      <c r="E6" s="95">
        <v>0</v>
      </c>
      <c r="F6" s="95">
        <v>0</v>
      </c>
      <c r="G6" s="92"/>
      <c r="H6" s="95">
        <v>0</v>
      </c>
      <c r="I6" s="95">
        <v>0</v>
      </c>
      <c r="J6" s="93"/>
      <c r="K6" s="92"/>
      <c r="L6" s="91">
        <f t="shared" ref="L6:L17" si="0">SUM(C6:K6)</f>
        <v>1174</v>
      </c>
      <c r="O6" s="38" t="s">
        <v>348</v>
      </c>
      <c r="P6" s="97">
        <v>54805</v>
      </c>
      <c r="Q6" s="97">
        <v>62655</v>
      </c>
      <c r="R6" s="97">
        <v>0</v>
      </c>
      <c r="S6" s="97">
        <v>0</v>
      </c>
      <c r="T6" s="131"/>
      <c r="U6" s="97">
        <v>0</v>
      </c>
      <c r="V6" s="97">
        <v>0</v>
      </c>
      <c r="W6" s="97">
        <v>0</v>
      </c>
      <c r="X6" s="131"/>
      <c r="Y6" s="99">
        <v>54.819000000000003</v>
      </c>
      <c r="AA6" s="114">
        <v>207034</v>
      </c>
      <c r="AB6" s="125">
        <v>64232</v>
      </c>
      <c r="AC6" s="125">
        <v>125</v>
      </c>
      <c r="AD6" s="125">
        <v>0</v>
      </c>
      <c r="AE6" s="125">
        <v>0</v>
      </c>
      <c r="AF6" s="125">
        <v>0</v>
      </c>
      <c r="AG6" s="125">
        <v>0</v>
      </c>
      <c r="AH6" s="126">
        <v>0</v>
      </c>
      <c r="AI6" s="126">
        <v>0</v>
      </c>
      <c r="AJ6" s="125">
        <v>0</v>
      </c>
      <c r="AK6" s="127">
        <v>64.356999999999999</v>
      </c>
    </row>
    <row r="7" spans="1:37" x14ac:dyDescent="0.25">
      <c r="B7" s="10" t="s">
        <v>349</v>
      </c>
      <c r="C7" s="95">
        <v>3922</v>
      </c>
      <c r="D7" s="95">
        <v>1836</v>
      </c>
      <c r="E7" s="95">
        <v>6</v>
      </c>
      <c r="F7" s="95">
        <v>0</v>
      </c>
      <c r="G7" s="92"/>
      <c r="H7" s="95">
        <v>0</v>
      </c>
      <c r="I7" s="95">
        <v>0</v>
      </c>
      <c r="J7" s="93"/>
      <c r="K7" s="92"/>
      <c r="L7" s="91">
        <f t="shared" si="0"/>
        <v>5764</v>
      </c>
      <c r="O7" s="10" t="s">
        <v>349</v>
      </c>
      <c r="P7" s="97">
        <v>60714</v>
      </c>
      <c r="Q7" s="97">
        <v>103639</v>
      </c>
      <c r="R7" s="97">
        <v>109634</v>
      </c>
      <c r="S7" s="97">
        <v>0</v>
      </c>
      <c r="T7" s="131"/>
      <c r="U7" s="97">
        <v>0</v>
      </c>
      <c r="V7" s="97">
        <v>0</v>
      </c>
      <c r="W7" s="97">
        <v>0</v>
      </c>
      <c r="X7" s="131"/>
      <c r="Y7" s="100">
        <v>74.438000000000002</v>
      </c>
      <c r="AA7" s="110" t="s">
        <v>335</v>
      </c>
      <c r="AB7" s="125">
        <v>238121</v>
      </c>
      <c r="AC7" s="127">
        <v>190.28200000000001</v>
      </c>
      <c r="AD7" s="125">
        <v>658</v>
      </c>
      <c r="AE7" s="125">
        <v>0</v>
      </c>
      <c r="AF7" s="125">
        <v>0</v>
      </c>
      <c r="AG7" s="125">
        <v>0</v>
      </c>
      <c r="AH7" s="126">
        <v>0</v>
      </c>
      <c r="AI7" s="126">
        <v>0</v>
      </c>
      <c r="AJ7" s="125">
        <v>0</v>
      </c>
      <c r="AK7" s="127">
        <v>429.05</v>
      </c>
    </row>
    <row r="8" spans="1:37" x14ac:dyDescent="0.25">
      <c r="B8" s="10" t="s">
        <v>350</v>
      </c>
      <c r="C8" s="95">
        <v>1473</v>
      </c>
      <c r="D8" s="95">
        <v>4839</v>
      </c>
      <c r="E8" s="95">
        <v>1108</v>
      </c>
      <c r="F8" s="95">
        <v>3</v>
      </c>
      <c r="G8" s="92"/>
      <c r="H8" s="95">
        <v>0</v>
      </c>
      <c r="I8" s="95">
        <v>0</v>
      </c>
      <c r="J8" s="93"/>
      <c r="K8" s="92"/>
      <c r="L8" s="91">
        <f t="shared" si="0"/>
        <v>7423</v>
      </c>
      <c r="O8" s="10" t="s">
        <v>350</v>
      </c>
      <c r="P8" s="97">
        <v>59967</v>
      </c>
      <c r="Q8" s="97">
        <v>107248</v>
      </c>
      <c r="R8" s="97">
        <v>114477</v>
      </c>
      <c r="S8" s="97">
        <v>98702</v>
      </c>
      <c r="T8" s="131"/>
      <c r="U8" s="97">
        <v>0</v>
      </c>
      <c r="V8" s="97">
        <v>0</v>
      </c>
      <c r="W8" s="97">
        <v>0</v>
      </c>
      <c r="X8" s="131"/>
      <c r="Y8" s="99">
        <v>98.941000000000003</v>
      </c>
      <c r="AA8" s="110" t="s">
        <v>336</v>
      </c>
      <c r="AB8" s="125" t="s">
        <v>344</v>
      </c>
      <c r="AC8" s="127">
        <v>318.97500000000002</v>
      </c>
      <c r="AD8" s="127">
        <v>124.84099999999999</v>
      </c>
      <c r="AE8" s="125">
        <v>296</v>
      </c>
      <c r="AF8" s="125">
        <v>0</v>
      </c>
      <c r="AG8" s="125">
        <v>0</v>
      </c>
      <c r="AH8" s="126">
        <v>0</v>
      </c>
      <c r="AI8" s="126">
        <v>0</v>
      </c>
      <c r="AJ8" s="125">
        <v>0</v>
      </c>
      <c r="AK8" s="127">
        <v>734.44299999999998</v>
      </c>
    </row>
    <row r="9" spans="1:37" x14ac:dyDescent="0.25">
      <c r="B9" s="10" t="s">
        <v>351</v>
      </c>
      <c r="C9" s="95">
        <v>605</v>
      </c>
      <c r="D9" s="95">
        <v>2280</v>
      </c>
      <c r="E9" s="95">
        <v>2996</v>
      </c>
      <c r="F9" s="95">
        <v>810</v>
      </c>
      <c r="G9" s="92"/>
      <c r="H9" s="95">
        <v>0</v>
      </c>
      <c r="I9" s="95">
        <v>0</v>
      </c>
      <c r="J9" s="93"/>
      <c r="K9" s="92"/>
      <c r="L9" s="91">
        <f t="shared" si="0"/>
        <v>6691</v>
      </c>
      <c r="O9" s="10" t="s">
        <v>351</v>
      </c>
      <c r="P9" s="97">
        <v>59827</v>
      </c>
      <c r="Q9" s="97">
        <v>106890</v>
      </c>
      <c r="R9" s="97">
        <v>114986</v>
      </c>
      <c r="S9" s="97">
        <v>125930</v>
      </c>
      <c r="T9" s="131"/>
      <c r="U9" s="97">
        <v>0</v>
      </c>
      <c r="V9" s="97">
        <v>0</v>
      </c>
      <c r="W9" s="97">
        <v>0</v>
      </c>
      <c r="X9" s="131"/>
      <c r="Y9" s="101">
        <v>102565</v>
      </c>
      <c r="AA9" s="114">
        <v>351039</v>
      </c>
      <c r="AB9" s="125" t="s">
        <v>345</v>
      </c>
      <c r="AC9" s="127">
        <v>243.71</v>
      </c>
      <c r="AD9" s="127">
        <v>344.49799999999999</v>
      </c>
      <c r="AE9" s="127">
        <v>102.003</v>
      </c>
      <c r="AF9" s="125">
        <v>0</v>
      </c>
      <c r="AG9" s="125">
        <v>0</v>
      </c>
      <c r="AH9" s="126">
        <v>0</v>
      </c>
      <c r="AI9" s="126">
        <v>0</v>
      </c>
      <c r="AJ9" s="125">
        <v>0</v>
      </c>
      <c r="AK9" s="127">
        <v>724.40599999999995</v>
      </c>
    </row>
    <row r="10" spans="1:37" x14ac:dyDescent="0.25">
      <c r="B10" s="10" t="s">
        <v>352</v>
      </c>
      <c r="C10" s="95">
        <v>63</v>
      </c>
      <c r="D10" s="95">
        <v>903</v>
      </c>
      <c r="E10" s="95">
        <v>1636</v>
      </c>
      <c r="F10" s="95">
        <v>2437</v>
      </c>
      <c r="G10" s="95">
        <v>1503</v>
      </c>
      <c r="H10" s="95">
        <v>1</v>
      </c>
      <c r="I10" s="95">
        <v>0</v>
      </c>
      <c r="J10" s="93"/>
      <c r="K10" s="95"/>
      <c r="L10" s="91">
        <f t="shared" si="0"/>
        <v>6543</v>
      </c>
      <c r="O10" s="10" t="s">
        <v>352</v>
      </c>
      <c r="P10" s="97">
        <v>65815</v>
      </c>
      <c r="Q10" s="97">
        <v>106911</v>
      </c>
      <c r="R10" s="97">
        <v>113565</v>
      </c>
      <c r="S10" s="97">
        <v>124051</v>
      </c>
      <c r="T10" s="97">
        <v>134350</v>
      </c>
      <c r="U10" s="97">
        <v>140128</v>
      </c>
      <c r="V10" s="97">
        <v>0</v>
      </c>
      <c r="W10" s="97">
        <v>0</v>
      </c>
      <c r="X10" s="131"/>
      <c r="Y10" s="101">
        <v>120871</v>
      </c>
      <c r="AA10" s="114">
        <v>407044</v>
      </c>
      <c r="AB10" s="125">
        <v>4146</v>
      </c>
      <c r="AC10" s="127">
        <v>96.540999999999997</v>
      </c>
      <c r="AD10" s="127">
        <v>185.79300000000001</v>
      </c>
      <c r="AE10" s="125">
        <v>301313</v>
      </c>
      <c r="AF10" s="127" t="s">
        <v>337</v>
      </c>
      <c r="AG10" s="125">
        <v>143</v>
      </c>
      <c r="AH10" s="126">
        <v>0</v>
      </c>
      <c r="AI10" s="126">
        <v>0</v>
      </c>
      <c r="AJ10" s="125">
        <v>0</v>
      </c>
      <c r="AK10" s="127">
        <v>790.86099999999999</v>
      </c>
    </row>
    <row r="11" spans="1:37" x14ac:dyDescent="0.25">
      <c r="B11" s="10" t="s">
        <v>353</v>
      </c>
      <c r="C11" s="95">
        <v>1</v>
      </c>
      <c r="D11" s="95">
        <v>116</v>
      </c>
      <c r="E11" s="95">
        <v>686</v>
      </c>
      <c r="F11" s="95">
        <v>1260</v>
      </c>
      <c r="G11" s="95">
        <v>2058</v>
      </c>
      <c r="H11" s="95">
        <v>464</v>
      </c>
      <c r="I11" s="95">
        <v>0</v>
      </c>
      <c r="J11" s="93"/>
      <c r="K11" s="92"/>
      <c r="L11" s="91">
        <f t="shared" si="0"/>
        <v>4585</v>
      </c>
      <c r="O11" s="10" t="s">
        <v>353</v>
      </c>
      <c r="P11" s="97">
        <v>71696</v>
      </c>
      <c r="Q11" s="97">
        <v>108615</v>
      </c>
      <c r="R11" s="97">
        <v>112754</v>
      </c>
      <c r="S11" s="97">
        <v>121320</v>
      </c>
      <c r="T11" s="97">
        <v>131843</v>
      </c>
      <c r="U11" s="97">
        <v>140433</v>
      </c>
      <c r="V11" s="97">
        <v>0</v>
      </c>
      <c r="W11" s="97">
        <v>0</v>
      </c>
      <c r="X11" s="131"/>
      <c r="Y11" s="97">
        <v>126364</v>
      </c>
      <c r="AA11" s="114">
        <v>451049</v>
      </c>
      <c r="AB11" s="125">
        <v>72</v>
      </c>
      <c r="AC11" s="127">
        <v>12.599</v>
      </c>
      <c r="AD11" s="127">
        <v>77.349000000000004</v>
      </c>
      <c r="AE11" s="127">
        <v>152.863</v>
      </c>
      <c r="AF11" s="127">
        <v>271.334</v>
      </c>
      <c r="AG11" s="127">
        <v>65.161000000000001</v>
      </c>
      <c r="AH11" s="126">
        <v>0</v>
      </c>
      <c r="AI11" s="126">
        <v>0</v>
      </c>
      <c r="AJ11" s="125">
        <v>0</v>
      </c>
      <c r="AK11" s="127">
        <v>579.37800000000004</v>
      </c>
    </row>
    <row r="12" spans="1:37" x14ac:dyDescent="0.25">
      <c r="B12" s="10" t="s">
        <v>54</v>
      </c>
      <c r="C12" s="95">
        <v>2</v>
      </c>
      <c r="D12" s="95">
        <v>6</v>
      </c>
      <c r="E12" s="95">
        <v>53</v>
      </c>
      <c r="F12" s="95">
        <v>390</v>
      </c>
      <c r="G12" s="95">
        <v>620</v>
      </c>
      <c r="H12" s="95">
        <v>475</v>
      </c>
      <c r="I12" s="95">
        <v>189</v>
      </c>
      <c r="J12" s="95"/>
      <c r="K12" s="92"/>
      <c r="L12" s="91">
        <f t="shared" si="0"/>
        <v>1735</v>
      </c>
      <c r="O12" s="10" t="s">
        <v>54</v>
      </c>
      <c r="P12" s="97">
        <v>117624</v>
      </c>
      <c r="Q12" s="97">
        <v>112915</v>
      </c>
      <c r="R12" s="97">
        <v>110799</v>
      </c>
      <c r="S12" s="97">
        <v>119094</v>
      </c>
      <c r="T12" s="97">
        <v>125541</v>
      </c>
      <c r="U12" s="97">
        <v>139315</v>
      </c>
      <c r="V12" s="97">
        <v>148151</v>
      </c>
      <c r="W12" s="97">
        <v>0</v>
      </c>
      <c r="X12" s="131"/>
      <c r="Y12" s="99">
        <v>129.822</v>
      </c>
      <c r="AA12" s="114">
        <v>507054</v>
      </c>
      <c r="AB12" s="125" t="s">
        <v>346</v>
      </c>
      <c r="AC12" s="125">
        <v>677</v>
      </c>
      <c r="AD12" s="127">
        <v>5.8719999999999999</v>
      </c>
      <c r="AE12" s="125">
        <v>44447</v>
      </c>
      <c r="AF12" s="127">
        <v>77.834999999999994</v>
      </c>
      <c r="AG12" s="127">
        <v>66.174999999999997</v>
      </c>
      <c r="AH12" s="126">
        <v>28.001000000000001</v>
      </c>
      <c r="AI12" s="126">
        <v>0</v>
      </c>
      <c r="AJ12" s="125">
        <v>0</v>
      </c>
      <c r="AK12" s="127">
        <v>125.142</v>
      </c>
    </row>
    <row r="13" spans="1:37" x14ac:dyDescent="0.25">
      <c r="B13" s="10" t="s">
        <v>55</v>
      </c>
      <c r="C13" s="95">
        <v>1</v>
      </c>
      <c r="D13" s="95">
        <v>2</v>
      </c>
      <c r="E13" s="95">
        <v>13</v>
      </c>
      <c r="F13" s="95">
        <v>52</v>
      </c>
      <c r="G13" s="95">
        <v>32</v>
      </c>
      <c r="H13" s="95">
        <v>114</v>
      </c>
      <c r="I13" s="95">
        <v>185</v>
      </c>
      <c r="J13" s="95">
        <v>9</v>
      </c>
      <c r="K13" s="92"/>
      <c r="L13" s="91">
        <f t="shared" si="0"/>
        <v>408</v>
      </c>
      <c r="O13" s="10" t="s">
        <v>55</v>
      </c>
      <c r="P13" s="97">
        <v>127979</v>
      </c>
      <c r="Q13" s="97">
        <v>141655</v>
      </c>
      <c r="R13" s="97">
        <v>126229</v>
      </c>
      <c r="S13" s="97">
        <v>119104</v>
      </c>
      <c r="T13" s="97">
        <v>121646</v>
      </c>
      <c r="U13" s="97">
        <v>127596</v>
      </c>
      <c r="V13" s="97">
        <v>155550</v>
      </c>
      <c r="W13" s="97">
        <v>170947</v>
      </c>
      <c r="X13" s="131"/>
      <c r="Y13" s="99">
        <v>139.70500000000001</v>
      </c>
      <c r="AA13" s="110" t="s">
        <v>338</v>
      </c>
      <c r="AB13" s="125">
        <v>128</v>
      </c>
      <c r="AC13" s="125">
        <v>283</v>
      </c>
      <c r="AD13" s="127">
        <v>1.641</v>
      </c>
      <c r="AE13" s="127">
        <v>6.1929999999999996</v>
      </c>
      <c r="AF13" s="125">
        <v>3893</v>
      </c>
      <c r="AG13" s="127">
        <v>14.545999999999999</v>
      </c>
      <c r="AH13" s="126">
        <v>28777</v>
      </c>
      <c r="AI13" s="126">
        <v>1539</v>
      </c>
      <c r="AJ13" s="125">
        <v>0</v>
      </c>
      <c r="AK13" s="127">
        <v>57003</v>
      </c>
    </row>
    <row r="14" spans="1:37" x14ac:dyDescent="0.25">
      <c r="B14" s="10" t="s">
        <v>56</v>
      </c>
      <c r="C14" s="95">
        <v>1</v>
      </c>
      <c r="D14" s="95">
        <v>1</v>
      </c>
      <c r="E14" s="95">
        <v>2</v>
      </c>
      <c r="F14" s="95">
        <v>6</v>
      </c>
      <c r="G14" s="92">
        <v>2</v>
      </c>
      <c r="H14" s="95">
        <v>11</v>
      </c>
      <c r="I14" s="92">
        <v>32</v>
      </c>
      <c r="J14" s="92">
        <v>6</v>
      </c>
      <c r="K14" s="92">
        <v>9</v>
      </c>
      <c r="L14" s="91">
        <f t="shared" si="0"/>
        <v>70</v>
      </c>
      <c r="O14" s="10" t="s">
        <v>56</v>
      </c>
      <c r="P14" s="97">
        <v>124750</v>
      </c>
      <c r="Q14" s="97">
        <v>141655</v>
      </c>
      <c r="R14" s="97">
        <v>132162</v>
      </c>
      <c r="S14" s="97">
        <v>140141</v>
      </c>
      <c r="T14" s="97">
        <v>173922</v>
      </c>
      <c r="U14" s="97">
        <v>133167</v>
      </c>
      <c r="V14" s="97">
        <v>140529</v>
      </c>
      <c r="W14" s="97">
        <v>140594</v>
      </c>
      <c r="X14" s="97">
        <v>168830</v>
      </c>
      <c r="Y14" s="99">
        <v>143.489</v>
      </c>
      <c r="AA14" s="114">
        <v>607064</v>
      </c>
      <c r="AB14" s="125">
        <v>125</v>
      </c>
      <c r="AC14" s="125">
        <v>142</v>
      </c>
      <c r="AD14" s="125">
        <v>264</v>
      </c>
      <c r="AE14" s="125">
        <v>841</v>
      </c>
      <c r="AF14" s="125">
        <v>348</v>
      </c>
      <c r="AG14" s="127">
        <v>1.4650000000000001</v>
      </c>
      <c r="AH14" s="126">
        <v>4.4969999999999999</v>
      </c>
      <c r="AI14" s="126">
        <v>844</v>
      </c>
      <c r="AJ14" s="125">
        <v>1.5189999999999999</v>
      </c>
      <c r="AK14" s="127">
        <v>10.044</v>
      </c>
    </row>
    <row r="15" spans="1:37" x14ac:dyDescent="0.25">
      <c r="B15" s="38" t="s">
        <v>57</v>
      </c>
      <c r="C15" s="95">
        <v>0</v>
      </c>
      <c r="D15" s="95">
        <v>1</v>
      </c>
      <c r="E15" s="95">
        <v>1</v>
      </c>
      <c r="F15" s="95">
        <v>2</v>
      </c>
      <c r="G15" s="92"/>
      <c r="H15" s="95">
        <v>0</v>
      </c>
      <c r="I15" s="95">
        <v>0</v>
      </c>
      <c r="J15" s="95"/>
      <c r="K15" s="92"/>
      <c r="L15" s="91">
        <f t="shared" si="0"/>
        <v>4</v>
      </c>
      <c r="O15" s="38" t="s">
        <v>57</v>
      </c>
      <c r="P15" s="97">
        <v>0</v>
      </c>
      <c r="Q15" s="97">
        <v>141655</v>
      </c>
      <c r="R15" s="97">
        <v>142718</v>
      </c>
      <c r="S15" s="97">
        <v>143238</v>
      </c>
      <c r="T15" s="131"/>
      <c r="U15" s="97">
        <v>0</v>
      </c>
      <c r="V15" s="97">
        <v>0</v>
      </c>
      <c r="W15" s="97">
        <v>0</v>
      </c>
      <c r="X15" s="131"/>
      <c r="Y15" s="99">
        <v>142.71199999999999</v>
      </c>
      <c r="AA15" s="110" t="s">
        <v>339</v>
      </c>
      <c r="AB15" s="125">
        <v>0</v>
      </c>
      <c r="AC15" s="125">
        <v>142</v>
      </c>
      <c r="AD15" s="125">
        <v>143</v>
      </c>
      <c r="AE15" s="125">
        <v>284</v>
      </c>
      <c r="AF15" s="125">
        <v>0</v>
      </c>
      <c r="AG15" s="125">
        <v>0</v>
      </c>
      <c r="AH15" s="126">
        <v>0</v>
      </c>
      <c r="AI15" s="126">
        <v>0</v>
      </c>
      <c r="AJ15" s="125">
        <v>0</v>
      </c>
      <c r="AK15" s="127">
        <v>571</v>
      </c>
    </row>
    <row r="16" spans="1:37" x14ac:dyDescent="0.25">
      <c r="B16" s="38" t="s">
        <v>58</v>
      </c>
      <c r="C16" s="96">
        <v>0</v>
      </c>
      <c r="D16" s="96">
        <v>0</v>
      </c>
      <c r="E16" s="96">
        <v>1</v>
      </c>
      <c r="F16" s="96">
        <v>0</v>
      </c>
      <c r="G16" s="94">
        <v>1</v>
      </c>
      <c r="H16" s="96">
        <v>1</v>
      </c>
      <c r="I16" s="96">
        <v>0</v>
      </c>
      <c r="J16" s="96"/>
      <c r="K16" s="96">
        <v>2</v>
      </c>
      <c r="L16" s="91">
        <f t="shared" si="0"/>
        <v>5</v>
      </c>
      <c r="O16" s="38" t="s">
        <v>58</v>
      </c>
      <c r="P16" s="102">
        <v>0</v>
      </c>
      <c r="Q16" s="102">
        <v>0</v>
      </c>
      <c r="R16" s="102">
        <v>142088</v>
      </c>
      <c r="S16" s="102">
        <v>0</v>
      </c>
      <c r="T16" s="102">
        <v>144844</v>
      </c>
      <c r="U16" s="102">
        <v>144844</v>
      </c>
      <c r="V16" s="102">
        <v>0</v>
      </c>
      <c r="W16" s="102">
        <v>0</v>
      </c>
      <c r="X16" s="102">
        <v>150888</v>
      </c>
      <c r="Y16" s="103">
        <v>146.71</v>
      </c>
      <c r="AA16" s="115" t="s">
        <v>340</v>
      </c>
      <c r="AB16" s="128">
        <v>0</v>
      </c>
      <c r="AC16" s="128">
        <v>0</v>
      </c>
      <c r="AD16" s="128">
        <v>142</v>
      </c>
      <c r="AE16" s="128">
        <v>0</v>
      </c>
      <c r="AF16" s="128">
        <v>145</v>
      </c>
      <c r="AG16" s="128">
        <v>145</v>
      </c>
      <c r="AH16" s="129">
        <v>0</v>
      </c>
      <c r="AI16" s="129">
        <v>0</v>
      </c>
      <c r="AJ16" s="128">
        <v>302</v>
      </c>
      <c r="AK16" s="130">
        <v>734</v>
      </c>
    </row>
    <row r="17" spans="2:37" x14ac:dyDescent="0.25">
      <c r="B17" s="89" t="s">
        <v>359</v>
      </c>
      <c r="C17" s="90">
        <f>SUM(C5:C16)</f>
        <v>7240</v>
      </c>
      <c r="D17" s="90">
        <f t="shared" ref="D17:K17" si="1">SUM(D5:D16)</f>
        <v>9986</v>
      </c>
      <c r="E17" s="90">
        <f t="shared" si="1"/>
        <v>6502</v>
      </c>
      <c r="F17" s="90">
        <f t="shared" si="1"/>
        <v>4960</v>
      </c>
      <c r="G17" s="90">
        <f t="shared" si="1"/>
        <v>4216</v>
      </c>
      <c r="H17" s="90">
        <f t="shared" si="1"/>
        <v>1066</v>
      </c>
      <c r="I17" s="90">
        <f t="shared" si="1"/>
        <v>406</v>
      </c>
      <c r="J17" s="90">
        <f t="shared" si="1"/>
        <v>15</v>
      </c>
      <c r="K17" s="90">
        <f t="shared" si="1"/>
        <v>11</v>
      </c>
      <c r="L17" s="91">
        <f t="shared" si="0"/>
        <v>34402</v>
      </c>
      <c r="P17" s="104"/>
      <c r="Q17" s="105" t="s">
        <v>331</v>
      </c>
      <c r="R17" s="106">
        <v>114303</v>
      </c>
      <c r="S17" s="104">
        <v>113.23399999999999</v>
      </c>
      <c r="T17" s="105" t="s">
        <v>328</v>
      </c>
      <c r="U17" s="107">
        <v>138.49100000000001</v>
      </c>
      <c r="V17" s="107">
        <v>150.923</v>
      </c>
      <c r="W17" s="107">
        <v>158.505</v>
      </c>
      <c r="X17" s="108">
        <v>165.55</v>
      </c>
      <c r="Y17" s="105" t="s">
        <v>332</v>
      </c>
      <c r="AA17" s="116" t="s">
        <v>341</v>
      </c>
      <c r="AB17" s="117">
        <f>SUM(AB6:AB16)</f>
        <v>306824</v>
      </c>
      <c r="AC17" s="118" t="s">
        <v>342</v>
      </c>
      <c r="AD17" s="119">
        <v>743.1</v>
      </c>
      <c r="AE17" s="119">
        <v>611.24300000000005</v>
      </c>
      <c r="AF17" s="119">
        <v>555.48199999999997</v>
      </c>
      <c r="AG17" s="120">
        <v>147611</v>
      </c>
      <c r="AH17" s="121">
        <v>61.213999999999999</v>
      </c>
      <c r="AI17" s="122">
        <v>2382</v>
      </c>
      <c r="AJ17" s="123">
        <v>1.821</v>
      </c>
      <c r="AK17" s="124" t="s">
        <v>343</v>
      </c>
    </row>
    <row r="20" spans="2:37" x14ac:dyDescent="0.25">
      <c r="O20" s="38"/>
      <c r="AB20" s="91">
        <f t="shared" ref="AB20:AB31" si="2">C5*P5/1000</f>
        <v>0</v>
      </c>
      <c r="AC20" s="91">
        <f t="shared" ref="AC20:AC31" si="3">D5*Q5/1000</f>
        <v>0</v>
      </c>
      <c r="AD20" s="91">
        <f t="shared" ref="AD20:AD31" si="4">E5*R5/1000</f>
        <v>0</v>
      </c>
      <c r="AE20" s="91">
        <f t="shared" ref="AE20:AE31" si="5">F5*S5/1000</f>
        <v>0</v>
      </c>
      <c r="AF20" s="91">
        <f t="shared" ref="AF20:AF31" si="6">G5*T5/1000</f>
        <v>0</v>
      </c>
      <c r="AG20" s="91">
        <f t="shared" ref="AG20:AG31" si="7">H5*U5/1000</f>
        <v>0</v>
      </c>
      <c r="AH20" s="91">
        <f t="shared" ref="AH20:AH31" si="8">I5*V5/1000</f>
        <v>0</v>
      </c>
      <c r="AI20" s="91">
        <f t="shared" ref="AI20:AI31" si="9">J5*W5/1000</f>
        <v>0</v>
      </c>
      <c r="AJ20" s="91">
        <f t="shared" ref="AJ20:AJ31" si="10">K5*X5/1000</f>
        <v>0</v>
      </c>
    </row>
    <row r="21" spans="2:37" x14ac:dyDescent="0.25">
      <c r="O21" s="10"/>
      <c r="AB21" s="91">
        <f t="shared" si="2"/>
        <v>64231.46</v>
      </c>
      <c r="AC21" s="91">
        <f t="shared" si="3"/>
        <v>125.31</v>
      </c>
      <c r="AD21" s="91">
        <f t="shared" si="4"/>
        <v>0</v>
      </c>
      <c r="AE21" s="91">
        <f t="shared" si="5"/>
        <v>0</v>
      </c>
      <c r="AF21" s="91">
        <f t="shared" si="6"/>
        <v>0</v>
      </c>
      <c r="AG21" s="91">
        <f t="shared" si="7"/>
        <v>0</v>
      </c>
      <c r="AH21" s="91">
        <f t="shared" si="8"/>
        <v>0</v>
      </c>
      <c r="AI21" s="91">
        <f t="shared" si="9"/>
        <v>0</v>
      </c>
      <c r="AJ21" s="91">
        <f t="shared" si="10"/>
        <v>0</v>
      </c>
    </row>
    <row r="22" spans="2:37" x14ac:dyDescent="0.25">
      <c r="O22" s="10"/>
      <c r="AB22" s="91">
        <f t="shared" si="2"/>
        <v>238120.30799999999</v>
      </c>
      <c r="AC22" s="91">
        <f t="shared" si="3"/>
        <v>190281.204</v>
      </c>
      <c r="AD22" s="91">
        <f t="shared" si="4"/>
        <v>657.80399999999997</v>
      </c>
      <c r="AE22" s="91">
        <f t="shared" si="5"/>
        <v>0</v>
      </c>
      <c r="AF22" s="91">
        <f t="shared" si="6"/>
        <v>0</v>
      </c>
      <c r="AG22" s="91">
        <f t="shared" si="7"/>
        <v>0</v>
      </c>
      <c r="AH22" s="91">
        <f t="shared" si="8"/>
        <v>0</v>
      </c>
      <c r="AI22" s="91">
        <f t="shared" si="9"/>
        <v>0</v>
      </c>
      <c r="AJ22" s="91">
        <f t="shared" si="10"/>
        <v>0</v>
      </c>
    </row>
    <row r="23" spans="2:37" x14ac:dyDescent="0.25">
      <c r="O23" s="10"/>
      <c r="AB23" s="91">
        <f t="shared" si="2"/>
        <v>88331.391000000003</v>
      </c>
      <c r="AC23" s="91">
        <f t="shared" si="3"/>
        <v>518973.07199999999</v>
      </c>
      <c r="AD23" s="91">
        <f t="shared" si="4"/>
        <v>126840.516</v>
      </c>
      <c r="AE23" s="91">
        <f t="shared" si="5"/>
        <v>296.10599999999999</v>
      </c>
      <c r="AF23" s="91">
        <f t="shared" si="6"/>
        <v>0</v>
      </c>
      <c r="AG23" s="91">
        <f t="shared" si="7"/>
        <v>0</v>
      </c>
      <c r="AH23" s="91">
        <f t="shared" si="8"/>
        <v>0</v>
      </c>
      <c r="AI23" s="91">
        <f t="shared" si="9"/>
        <v>0</v>
      </c>
      <c r="AJ23" s="91">
        <f t="shared" si="10"/>
        <v>0</v>
      </c>
    </row>
    <row r="24" spans="2:37" x14ac:dyDescent="0.25">
      <c r="O24" s="10"/>
      <c r="AB24" s="91">
        <f t="shared" si="2"/>
        <v>36195.334999999999</v>
      </c>
      <c r="AC24" s="91">
        <f t="shared" si="3"/>
        <v>243709.2</v>
      </c>
      <c r="AD24" s="91">
        <f t="shared" si="4"/>
        <v>344498.05599999998</v>
      </c>
      <c r="AE24" s="91">
        <f t="shared" si="5"/>
        <v>102003.3</v>
      </c>
      <c r="AF24" s="91">
        <f t="shared" si="6"/>
        <v>0</v>
      </c>
      <c r="AG24" s="91">
        <f t="shared" si="7"/>
        <v>0</v>
      </c>
      <c r="AH24" s="91">
        <f t="shared" si="8"/>
        <v>0</v>
      </c>
      <c r="AI24" s="91">
        <f t="shared" si="9"/>
        <v>0</v>
      </c>
      <c r="AJ24" s="91">
        <f t="shared" si="10"/>
        <v>0</v>
      </c>
    </row>
    <row r="25" spans="2:37" x14ac:dyDescent="0.25">
      <c r="O25" s="10"/>
      <c r="AB25" s="91">
        <f t="shared" si="2"/>
        <v>4146.3450000000003</v>
      </c>
      <c r="AC25" s="91">
        <f t="shared" si="3"/>
        <v>96540.633000000002</v>
      </c>
      <c r="AD25" s="91">
        <f t="shared" si="4"/>
        <v>185792.34</v>
      </c>
      <c r="AE25" s="91">
        <f t="shared" si="5"/>
        <v>302312.28700000001</v>
      </c>
      <c r="AF25" s="91">
        <f t="shared" si="6"/>
        <v>201928.05</v>
      </c>
      <c r="AG25" s="91">
        <f t="shared" si="7"/>
        <v>140.12799999999999</v>
      </c>
      <c r="AH25" s="91">
        <f t="shared" si="8"/>
        <v>0</v>
      </c>
      <c r="AI25" s="91">
        <f t="shared" si="9"/>
        <v>0</v>
      </c>
      <c r="AJ25" s="91">
        <f t="shared" si="10"/>
        <v>0</v>
      </c>
    </row>
    <row r="26" spans="2:37" x14ac:dyDescent="0.25">
      <c r="O26" s="10"/>
      <c r="AB26" s="91">
        <f t="shared" si="2"/>
        <v>71.695999999999998</v>
      </c>
      <c r="AC26" s="91">
        <f t="shared" si="3"/>
        <v>12599.34</v>
      </c>
      <c r="AD26" s="91">
        <f t="shared" si="4"/>
        <v>77349.244000000006</v>
      </c>
      <c r="AE26" s="91">
        <f t="shared" si="5"/>
        <v>152863.20000000001</v>
      </c>
      <c r="AF26" s="91">
        <f t="shared" si="6"/>
        <v>271332.89399999997</v>
      </c>
      <c r="AG26" s="91">
        <f t="shared" si="7"/>
        <v>65160.911999999997</v>
      </c>
      <c r="AH26" s="91">
        <f t="shared" si="8"/>
        <v>0</v>
      </c>
      <c r="AI26" s="91">
        <f t="shared" si="9"/>
        <v>0</v>
      </c>
      <c r="AJ26" s="91">
        <f t="shared" si="10"/>
        <v>0</v>
      </c>
    </row>
    <row r="27" spans="2:37" x14ac:dyDescent="0.25">
      <c r="O27" s="10"/>
      <c r="AB27" s="91">
        <f t="shared" si="2"/>
        <v>235.24799999999999</v>
      </c>
      <c r="AC27" s="91">
        <f t="shared" si="3"/>
        <v>677.49</v>
      </c>
      <c r="AD27" s="91">
        <f t="shared" si="4"/>
        <v>5872.3469999999998</v>
      </c>
      <c r="AE27" s="91">
        <f t="shared" si="5"/>
        <v>46446.66</v>
      </c>
      <c r="AF27" s="91">
        <f t="shared" si="6"/>
        <v>77835.42</v>
      </c>
      <c r="AG27" s="91">
        <f t="shared" si="7"/>
        <v>66174.625</v>
      </c>
      <c r="AH27" s="91">
        <f t="shared" si="8"/>
        <v>28000.539000000001</v>
      </c>
      <c r="AI27" s="91">
        <f t="shared" si="9"/>
        <v>0</v>
      </c>
      <c r="AJ27" s="91">
        <f t="shared" si="10"/>
        <v>0</v>
      </c>
    </row>
    <row r="28" spans="2:37" x14ac:dyDescent="0.25">
      <c r="O28" s="10"/>
      <c r="AB28" s="91">
        <f t="shared" si="2"/>
        <v>127.979</v>
      </c>
      <c r="AC28" s="91">
        <f t="shared" si="3"/>
        <v>283.31</v>
      </c>
      <c r="AD28" s="91">
        <f t="shared" si="4"/>
        <v>1640.9770000000001</v>
      </c>
      <c r="AE28" s="91">
        <f t="shared" si="5"/>
        <v>6193.4080000000004</v>
      </c>
      <c r="AF28" s="91">
        <f t="shared" si="6"/>
        <v>3892.672</v>
      </c>
      <c r="AG28" s="91">
        <f t="shared" si="7"/>
        <v>14545.944</v>
      </c>
      <c r="AH28" s="91">
        <f t="shared" si="8"/>
        <v>28776.75</v>
      </c>
      <c r="AI28" s="91">
        <f t="shared" si="9"/>
        <v>1538.5229999999999</v>
      </c>
      <c r="AJ28" s="91">
        <f t="shared" si="10"/>
        <v>0</v>
      </c>
    </row>
    <row r="29" spans="2:37" x14ac:dyDescent="0.25">
      <c r="O29" s="38"/>
      <c r="AB29" s="91">
        <f t="shared" si="2"/>
        <v>124.75</v>
      </c>
      <c r="AC29" s="91">
        <f t="shared" si="3"/>
        <v>141.655</v>
      </c>
      <c r="AD29" s="91">
        <f t="shared" si="4"/>
        <v>264.32400000000001</v>
      </c>
      <c r="AE29" s="91">
        <f t="shared" si="5"/>
        <v>840.846</v>
      </c>
      <c r="AF29" s="91">
        <f t="shared" si="6"/>
        <v>347.84399999999999</v>
      </c>
      <c r="AG29" s="91">
        <f t="shared" si="7"/>
        <v>1464.837</v>
      </c>
      <c r="AH29" s="91">
        <f t="shared" si="8"/>
        <v>4496.9279999999999</v>
      </c>
      <c r="AI29" s="91">
        <f t="shared" si="9"/>
        <v>843.56399999999996</v>
      </c>
      <c r="AJ29" s="91">
        <f t="shared" si="10"/>
        <v>1519.47</v>
      </c>
    </row>
    <row r="30" spans="2:37" x14ac:dyDescent="0.25">
      <c r="O30" s="38"/>
      <c r="AB30" s="91">
        <f t="shared" si="2"/>
        <v>0</v>
      </c>
      <c r="AC30" s="91">
        <f t="shared" si="3"/>
        <v>141.655</v>
      </c>
      <c r="AD30" s="91">
        <f t="shared" si="4"/>
        <v>142.71799999999999</v>
      </c>
      <c r="AE30" s="91">
        <f t="shared" si="5"/>
        <v>286.476</v>
      </c>
      <c r="AF30" s="91">
        <f t="shared" si="6"/>
        <v>0</v>
      </c>
      <c r="AG30" s="91">
        <f t="shared" si="7"/>
        <v>0</v>
      </c>
      <c r="AH30" s="91">
        <f t="shared" si="8"/>
        <v>0</v>
      </c>
      <c r="AI30" s="91">
        <f t="shared" si="9"/>
        <v>0</v>
      </c>
      <c r="AJ30" s="91">
        <f t="shared" si="10"/>
        <v>0</v>
      </c>
    </row>
    <row r="31" spans="2:37" x14ac:dyDescent="0.25">
      <c r="AB31" s="91">
        <f t="shared" si="2"/>
        <v>0</v>
      </c>
      <c r="AC31" s="91">
        <f t="shared" si="3"/>
        <v>0</v>
      </c>
      <c r="AD31" s="91">
        <f t="shared" si="4"/>
        <v>142.08799999999999</v>
      </c>
      <c r="AE31" s="91">
        <f t="shared" si="5"/>
        <v>0</v>
      </c>
      <c r="AF31" s="91">
        <f t="shared" si="6"/>
        <v>144.84399999999999</v>
      </c>
      <c r="AG31" s="91">
        <f t="shared" si="7"/>
        <v>144.84399999999999</v>
      </c>
      <c r="AH31" s="91">
        <f t="shared" si="8"/>
        <v>0</v>
      </c>
      <c r="AI31" s="91">
        <f t="shared" si="9"/>
        <v>0</v>
      </c>
      <c r="AJ31" s="91">
        <f t="shared" si="10"/>
        <v>301.77600000000001</v>
      </c>
    </row>
  </sheetData>
  <hyperlinks>
    <hyperlink ref="A1" location="TOC!A1" display="TOC" xr:uid="{00000000-0004-0000-0900-000000000000}"/>
  </hyperlink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T26"/>
  <sheetViews>
    <sheetView workbookViewId="0">
      <selection activeCell="B3" sqref="B3"/>
    </sheetView>
  </sheetViews>
  <sheetFormatPr defaultRowHeight="15" x14ac:dyDescent="0.25"/>
  <cols>
    <col min="1" max="1" width="11.42578125" style="13" customWidth="1"/>
    <col min="2" max="3" width="9.140625" style="13"/>
    <col min="4" max="5" width="11.42578125" style="13" customWidth="1"/>
    <col min="6" max="16384" width="9.140625" style="13"/>
  </cols>
  <sheetData>
    <row r="1" spans="1:20" x14ac:dyDescent="0.25">
      <c r="A1" s="9" t="s">
        <v>0</v>
      </c>
      <c r="G1" s="37"/>
    </row>
    <row r="2" spans="1:20" x14ac:dyDescent="0.25">
      <c r="A2" s="14" t="s">
        <v>37</v>
      </c>
      <c r="B2" s="15" t="s">
        <v>401</v>
      </c>
      <c r="C2" s="14"/>
    </row>
    <row r="3" spans="1:20" x14ac:dyDescent="0.25">
      <c r="A3" s="14" t="s">
        <v>39</v>
      </c>
      <c r="B3" s="15" t="s">
        <v>441</v>
      </c>
      <c r="C3" s="14"/>
      <c r="G3" s="24" t="s">
        <v>266</v>
      </c>
    </row>
    <row r="4" spans="1:20" x14ac:dyDescent="0.25">
      <c r="A4" s="14" t="s">
        <v>46</v>
      </c>
      <c r="B4" s="15" t="s">
        <v>400</v>
      </c>
      <c r="C4" s="14"/>
    </row>
    <row r="5" spans="1:20" x14ac:dyDescent="0.25">
      <c r="A5" s="14" t="s">
        <v>47</v>
      </c>
      <c r="B5" s="14" t="s">
        <v>48</v>
      </c>
      <c r="C5" s="14"/>
    </row>
    <row r="6" spans="1:20" x14ac:dyDescent="0.25">
      <c r="A6" s="14" t="s">
        <v>49</v>
      </c>
      <c r="B6" s="14" t="s">
        <v>50</v>
      </c>
      <c r="C6" s="14"/>
    </row>
    <row r="7" spans="1:20" x14ac:dyDescent="0.25">
      <c r="A7" s="39"/>
      <c r="B7" s="39"/>
      <c r="C7" s="39"/>
      <c r="D7" s="39"/>
      <c r="E7" s="39"/>
      <c r="F7" s="39"/>
      <c r="G7" s="39"/>
      <c r="H7" s="39"/>
      <c r="I7" s="39"/>
      <c r="J7" s="39"/>
      <c r="Q7" s="16" t="s">
        <v>42</v>
      </c>
      <c r="R7" s="16" t="s">
        <v>41</v>
      </c>
      <c r="S7" s="16" t="s">
        <v>51</v>
      </c>
      <c r="T7" s="16" t="s">
        <v>52</v>
      </c>
    </row>
    <row r="8" spans="1:20" x14ac:dyDescent="0.25">
      <c r="A8" s="40"/>
      <c r="B8" s="39"/>
      <c r="C8" s="39"/>
      <c r="D8" s="39"/>
      <c r="E8" s="39"/>
      <c r="F8" s="39"/>
      <c r="G8" s="39"/>
      <c r="H8" s="39"/>
      <c r="I8" s="39"/>
      <c r="J8" s="39"/>
      <c r="Q8" s="17" t="s">
        <v>53</v>
      </c>
      <c r="R8" s="18">
        <v>45</v>
      </c>
      <c r="S8" s="19">
        <v>1.0999999999999999E-2</v>
      </c>
      <c r="T8" s="19">
        <v>0.89929751736249697</v>
      </c>
    </row>
    <row r="9" spans="1:20" x14ac:dyDescent="0.25">
      <c r="A9" s="39"/>
      <c r="B9" s="39"/>
      <c r="C9" s="39"/>
      <c r="D9" s="39"/>
      <c r="E9" s="39"/>
      <c r="F9" s="39"/>
      <c r="G9" s="39"/>
      <c r="H9" s="39"/>
      <c r="I9" s="39"/>
      <c r="J9" s="39"/>
      <c r="Q9" s="20" t="s">
        <v>54</v>
      </c>
      <c r="R9" s="21">
        <v>52</v>
      </c>
      <c r="S9" s="19">
        <v>2.1000000000000001E-2</v>
      </c>
      <c r="T9" s="19">
        <v>1.0368404246826854</v>
      </c>
    </row>
    <row r="10" spans="1:20" x14ac:dyDescent="0.25">
      <c r="A10" s="39"/>
      <c r="B10" s="16" t="s">
        <v>42</v>
      </c>
      <c r="C10" s="16" t="s">
        <v>41</v>
      </c>
      <c r="D10" s="16" t="s">
        <v>51</v>
      </c>
      <c r="E10" s="16" t="s">
        <v>52</v>
      </c>
      <c r="F10" s="39"/>
      <c r="G10" s="39"/>
      <c r="H10" s="39"/>
      <c r="I10" s="39"/>
      <c r="J10" s="39"/>
      <c r="Q10" s="20" t="s">
        <v>55</v>
      </c>
      <c r="R10" s="21">
        <v>57</v>
      </c>
      <c r="S10" s="19">
        <v>0.108</v>
      </c>
      <c r="T10" s="19">
        <v>1.3262153747904526</v>
      </c>
    </row>
    <row r="11" spans="1:20" x14ac:dyDescent="0.25">
      <c r="A11" s="39"/>
      <c r="B11" s="136" t="s">
        <v>349</v>
      </c>
      <c r="C11" s="136">
        <v>27</v>
      </c>
      <c r="D11" s="140">
        <v>27</v>
      </c>
      <c r="E11" s="140">
        <v>33820</v>
      </c>
      <c r="F11" s="39"/>
      <c r="G11" s="39"/>
      <c r="H11" s="39"/>
      <c r="I11" s="39"/>
      <c r="J11" s="39"/>
      <c r="Q11" s="20"/>
      <c r="R11" s="21"/>
      <c r="S11" s="19"/>
      <c r="T11" s="19"/>
    </row>
    <row r="12" spans="1:20" x14ac:dyDescent="0.25">
      <c r="A12" s="39"/>
      <c r="B12" s="136" t="s">
        <v>350</v>
      </c>
      <c r="C12" s="136">
        <v>32</v>
      </c>
      <c r="D12" s="140">
        <v>145</v>
      </c>
      <c r="E12" s="140">
        <v>56214</v>
      </c>
      <c r="F12" s="39"/>
      <c r="G12" s="39"/>
      <c r="H12" s="39"/>
      <c r="I12" s="39"/>
      <c r="J12" s="39"/>
      <c r="Q12" s="20"/>
      <c r="R12" s="21"/>
      <c r="S12" s="19"/>
      <c r="T12" s="19"/>
    </row>
    <row r="13" spans="1:20" x14ac:dyDescent="0.25">
      <c r="A13" s="39"/>
      <c r="B13" s="136" t="s">
        <v>351</v>
      </c>
      <c r="C13" s="136">
        <v>37</v>
      </c>
      <c r="D13" s="140">
        <v>342</v>
      </c>
      <c r="E13" s="140">
        <v>60520</v>
      </c>
      <c r="F13" s="39"/>
      <c r="G13" s="39"/>
      <c r="H13" s="39"/>
      <c r="I13" s="39"/>
      <c r="J13" s="39"/>
      <c r="Q13" s="20"/>
      <c r="R13" s="21"/>
      <c r="S13" s="19"/>
      <c r="T13" s="19"/>
    </row>
    <row r="14" spans="1:20" x14ac:dyDescent="0.25">
      <c r="A14" s="39"/>
      <c r="B14" s="136" t="s">
        <v>352</v>
      </c>
      <c r="C14" s="136">
        <v>42</v>
      </c>
      <c r="D14" s="140">
        <v>2688</v>
      </c>
      <c r="E14" s="140">
        <v>57466</v>
      </c>
      <c r="F14" s="39"/>
      <c r="G14" s="39"/>
      <c r="H14" s="39"/>
      <c r="I14" s="39"/>
      <c r="J14" s="39"/>
      <c r="Q14" s="20"/>
      <c r="R14" s="21"/>
      <c r="S14" s="19"/>
      <c r="T14" s="19"/>
    </row>
    <row r="15" spans="1:20" x14ac:dyDescent="0.25">
      <c r="A15" s="39"/>
      <c r="B15" s="137" t="s">
        <v>353</v>
      </c>
      <c r="C15" s="136">
        <v>47</v>
      </c>
      <c r="D15" s="141">
        <v>7071</v>
      </c>
      <c r="E15" s="141">
        <v>56455</v>
      </c>
      <c r="F15" s="39"/>
      <c r="G15" s="39"/>
      <c r="H15" s="39"/>
      <c r="I15" s="39"/>
      <c r="J15" s="39"/>
      <c r="Q15" s="20" t="s">
        <v>56</v>
      </c>
      <c r="R15" s="21">
        <v>62</v>
      </c>
      <c r="S15" s="19">
        <v>0.20899999999999999</v>
      </c>
      <c r="T15" s="19">
        <v>1.2390436656821266</v>
      </c>
    </row>
    <row r="16" spans="1:20" x14ac:dyDescent="0.25">
      <c r="A16" s="39"/>
      <c r="B16" s="136" t="s">
        <v>54</v>
      </c>
      <c r="C16" s="136">
        <v>52</v>
      </c>
      <c r="D16" s="141">
        <v>9500</v>
      </c>
      <c r="E16" s="141">
        <v>50588</v>
      </c>
      <c r="F16" s="39"/>
      <c r="G16" s="39"/>
      <c r="H16" s="39"/>
      <c r="I16" s="39"/>
      <c r="J16" s="39"/>
      <c r="Q16" s="20" t="s">
        <v>57</v>
      </c>
      <c r="R16" s="21">
        <v>67</v>
      </c>
      <c r="S16" s="19">
        <v>0.19900000000000001</v>
      </c>
      <c r="T16" s="19">
        <v>1.0338069769298315</v>
      </c>
    </row>
    <row r="17" spans="1:20" x14ac:dyDescent="0.25">
      <c r="A17" s="39"/>
      <c r="B17" s="136" t="s">
        <v>55</v>
      </c>
      <c r="C17" s="136">
        <v>57</v>
      </c>
      <c r="D17" s="141">
        <v>6140</v>
      </c>
      <c r="E17" s="141">
        <v>47756</v>
      </c>
      <c r="F17" s="39"/>
      <c r="G17" s="39"/>
      <c r="H17" s="39"/>
      <c r="I17" s="39"/>
      <c r="J17" s="39"/>
      <c r="Q17" s="20" t="s">
        <v>58</v>
      </c>
      <c r="R17" s="21">
        <v>72</v>
      </c>
      <c r="S17" s="19">
        <v>0.156</v>
      </c>
      <c r="T17" s="19">
        <v>0.92536121976530694</v>
      </c>
    </row>
    <row r="18" spans="1:20" x14ac:dyDescent="0.25">
      <c r="A18" s="39"/>
      <c r="B18" s="136" t="s">
        <v>56</v>
      </c>
      <c r="C18" s="136">
        <v>62</v>
      </c>
      <c r="D18" s="141">
        <v>3575</v>
      </c>
      <c r="E18" s="141">
        <v>44244</v>
      </c>
      <c r="F18" s="39"/>
      <c r="G18" s="39"/>
      <c r="H18" s="39"/>
      <c r="I18" s="39"/>
      <c r="J18" s="39"/>
      <c r="Q18" s="20" t="s">
        <v>59</v>
      </c>
      <c r="R18" s="21">
        <v>77</v>
      </c>
      <c r="S18" s="19">
        <v>0.124</v>
      </c>
      <c r="T18" s="19">
        <v>0.81240520475772326</v>
      </c>
    </row>
    <row r="19" spans="1:20" x14ac:dyDescent="0.25">
      <c r="A19" s="39"/>
      <c r="B19" s="136" t="s">
        <v>57</v>
      </c>
      <c r="C19" s="136">
        <v>67</v>
      </c>
      <c r="D19" s="141">
        <v>5224</v>
      </c>
      <c r="E19" s="141">
        <v>39861</v>
      </c>
      <c r="F19" s="39"/>
      <c r="G19" s="39"/>
      <c r="H19" s="39"/>
      <c r="I19" s="39"/>
      <c r="J19" s="39"/>
      <c r="Q19" s="20" t="s">
        <v>60</v>
      </c>
      <c r="R19" s="21">
        <v>82</v>
      </c>
      <c r="S19" s="19">
        <v>0.09</v>
      </c>
      <c r="T19" s="19">
        <v>0.71593358345972702</v>
      </c>
    </row>
    <row r="20" spans="1:20" x14ac:dyDescent="0.25">
      <c r="A20" s="39"/>
      <c r="B20" s="136" t="s">
        <v>58</v>
      </c>
      <c r="C20" s="136">
        <v>72</v>
      </c>
      <c r="D20" s="141">
        <v>5968</v>
      </c>
      <c r="E20" s="141">
        <v>36440</v>
      </c>
      <c r="F20" s="39"/>
      <c r="G20" s="39"/>
      <c r="H20" s="39"/>
      <c r="I20" s="39"/>
      <c r="J20" s="39"/>
      <c r="Q20" s="20" t="s">
        <v>61</v>
      </c>
      <c r="R20" s="21">
        <v>87</v>
      </c>
      <c r="S20" s="19">
        <v>5.1999999999999998E-2</v>
      </c>
      <c r="T20" s="19">
        <v>0.61499161810489344</v>
      </c>
    </row>
    <row r="21" spans="1:20" x14ac:dyDescent="0.25">
      <c r="A21" s="39"/>
      <c r="B21" s="136" t="s">
        <v>59</v>
      </c>
      <c r="C21" s="136">
        <v>77</v>
      </c>
      <c r="D21" s="141">
        <v>3204</v>
      </c>
      <c r="E21" s="141">
        <v>33770</v>
      </c>
      <c r="F21" s="39"/>
      <c r="G21" s="39"/>
      <c r="H21" s="39"/>
      <c r="I21" s="39"/>
      <c r="J21" s="39"/>
      <c r="Q21" s="20" t="s">
        <v>62</v>
      </c>
      <c r="R21" s="21">
        <v>92</v>
      </c>
      <c r="S21" s="19">
        <v>2.8000000000000001E-2</v>
      </c>
      <c r="T21" s="19">
        <v>0.60365610281791326</v>
      </c>
    </row>
    <row r="22" spans="1:20" x14ac:dyDescent="0.25">
      <c r="A22" s="39"/>
      <c r="B22" s="136" t="s">
        <v>60</v>
      </c>
      <c r="C22" s="136">
        <v>82</v>
      </c>
      <c r="D22" s="141">
        <v>2062</v>
      </c>
      <c r="E22" s="141">
        <v>32883</v>
      </c>
      <c r="F22" s="39"/>
      <c r="G22" s="39"/>
      <c r="H22" s="39"/>
      <c r="I22" s="39"/>
      <c r="J22" s="39"/>
    </row>
    <row r="23" spans="1:20" x14ac:dyDescent="0.25">
      <c r="A23" s="39"/>
      <c r="B23" s="136" t="s">
        <v>61</v>
      </c>
      <c r="C23" s="136">
        <v>87</v>
      </c>
      <c r="D23" s="141">
        <v>1499</v>
      </c>
      <c r="E23" s="141">
        <v>31628</v>
      </c>
      <c r="F23" s="39"/>
      <c r="G23" s="39"/>
      <c r="H23" s="39"/>
      <c r="I23" s="39"/>
      <c r="J23" s="39"/>
      <c r="L23" s="20"/>
      <c r="M23" s="20"/>
      <c r="O23" s="22"/>
    </row>
    <row r="24" spans="1:20" x14ac:dyDescent="0.25">
      <c r="A24" s="39"/>
      <c r="B24" s="136" t="s">
        <v>399</v>
      </c>
      <c r="C24" s="136">
        <v>92</v>
      </c>
      <c r="D24" s="141">
        <v>767</v>
      </c>
      <c r="E24" s="141">
        <v>25347</v>
      </c>
      <c r="F24" s="39"/>
      <c r="G24" s="39"/>
      <c r="H24" s="39"/>
      <c r="I24" s="39"/>
      <c r="J24" s="39"/>
    </row>
    <row r="25" spans="1:20" x14ac:dyDescent="0.25">
      <c r="A25" s="39"/>
      <c r="B25" s="139"/>
      <c r="C25" s="139"/>
      <c r="D25" s="39"/>
      <c r="E25" s="39"/>
      <c r="F25" s="39"/>
      <c r="G25" s="39"/>
      <c r="H25" s="39"/>
      <c r="I25" s="39"/>
      <c r="J25" s="39"/>
    </row>
    <row r="26" spans="1:20" x14ac:dyDescent="0.25">
      <c r="A26" s="39"/>
      <c r="B26" s="39"/>
      <c r="C26" s="39"/>
      <c r="D26" s="39"/>
      <c r="E26" s="39"/>
      <c r="F26" s="39"/>
      <c r="G26" s="39"/>
      <c r="H26" s="39"/>
      <c r="I26" s="39"/>
      <c r="J26" s="39"/>
    </row>
  </sheetData>
  <hyperlinks>
    <hyperlink ref="A1" location="TOC!A1" display="TOC" xr:uid="{00000000-0004-0000-0A00-000000000000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O26"/>
  <sheetViews>
    <sheetView topLeftCell="D10" workbookViewId="0">
      <selection activeCell="N12" sqref="N12:O25"/>
    </sheetView>
  </sheetViews>
  <sheetFormatPr defaultRowHeight="15" x14ac:dyDescent="0.25"/>
  <cols>
    <col min="2" max="11" width="16" customWidth="1"/>
  </cols>
  <sheetData>
    <row r="1" spans="1:15" x14ac:dyDescent="0.25">
      <c r="A1" s="1" t="s">
        <v>0</v>
      </c>
    </row>
    <row r="3" spans="1:15" x14ac:dyDescent="0.25">
      <c r="A3" s="36" t="s">
        <v>262</v>
      </c>
    </row>
    <row r="5" spans="1:15" x14ac:dyDescent="0.25">
      <c r="D5" s="33"/>
      <c r="E5" s="33"/>
    </row>
    <row r="6" spans="1:15" x14ac:dyDescent="0.25">
      <c r="D6" s="33"/>
      <c r="E6" s="33"/>
    </row>
    <row r="7" spans="1:15" ht="31.5" x14ac:dyDescent="0.25">
      <c r="B7" s="54"/>
      <c r="C7" s="54"/>
      <c r="D7" s="55" t="s">
        <v>300</v>
      </c>
      <c r="E7" s="56" t="s">
        <v>301</v>
      </c>
      <c r="F7" s="172" t="s">
        <v>302</v>
      </c>
      <c r="G7" s="172"/>
      <c r="H7" s="54"/>
      <c r="I7" s="54"/>
      <c r="J7" s="54"/>
      <c r="K7" s="54"/>
    </row>
    <row r="8" spans="1:15" ht="77.25" x14ac:dyDescent="0.25">
      <c r="B8" s="54"/>
      <c r="C8" s="57" t="s">
        <v>303</v>
      </c>
      <c r="D8" s="54"/>
      <c r="E8" s="54"/>
      <c r="F8" s="58" t="s">
        <v>304</v>
      </c>
      <c r="G8" s="54"/>
      <c r="H8" s="173" t="s">
        <v>305</v>
      </c>
      <c r="I8" s="173"/>
      <c r="J8" s="59" t="s">
        <v>304</v>
      </c>
      <c r="K8" s="54"/>
    </row>
    <row r="9" spans="1:15" ht="38.25" x14ac:dyDescent="0.25">
      <c r="B9" s="60" t="s">
        <v>306</v>
      </c>
      <c r="C9" s="61" t="s">
        <v>307</v>
      </c>
      <c r="D9" s="62" t="s">
        <v>308</v>
      </c>
      <c r="E9" s="62" t="s">
        <v>309</v>
      </c>
      <c r="F9" s="63" t="s">
        <v>307</v>
      </c>
      <c r="G9" s="62" t="s">
        <v>308</v>
      </c>
      <c r="H9" s="63" t="s">
        <v>309</v>
      </c>
      <c r="I9" s="63" t="s">
        <v>307</v>
      </c>
      <c r="J9" s="64" t="s">
        <v>308</v>
      </c>
      <c r="K9" s="65" t="s">
        <v>309</v>
      </c>
    </row>
    <row r="10" spans="1:15" ht="63.75" x14ac:dyDescent="0.25">
      <c r="B10" s="66" t="s">
        <v>310</v>
      </c>
      <c r="C10" s="67"/>
      <c r="D10" s="67"/>
      <c r="E10" s="67"/>
      <c r="F10" s="67"/>
      <c r="G10" s="67"/>
      <c r="H10" s="67"/>
      <c r="I10" s="67"/>
      <c r="J10" s="67"/>
      <c r="K10" s="67"/>
    </row>
    <row r="11" spans="1:15" ht="63.75" x14ac:dyDescent="0.25">
      <c r="B11" s="68" t="s">
        <v>311</v>
      </c>
      <c r="C11" s="54"/>
      <c r="D11" s="54"/>
      <c r="E11" s="54"/>
      <c r="F11" s="54"/>
      <c r="G11" s="54"/>
      <c r="H11" s="54"/>
      <c r="I11" s="54"/>
      <c r="J11" s="54"/>
      <c r="K11" s="54"/>
    </row>
    <row r="12" spans="1:15" ht="27" x14ac:dyDescent="0.25">
      <c r="B12" s="69" t="s">
        <v>312</v>
      </c>
      <c r="C12" s="70">
        <v>17</v>
      </c>
      <c r="D12" s="71">
        <v>685806</v>
      </c>
      <c r="E12" s="71">
        <v>40342</v>
      </c>
      <c r="F12" s="72">
        <v>10</v>
      </c>
      <c r="G12" s="73" t="s">
        <v>313</v>
      </c>
      <c r="H12" s="71">
        <v>22733</v>
      </c>
      <c r="I12" s="72">
        <v>27</v>
      </c>
      <c r="J12" s="74">
        <v>913134</v>
      </c>
      <c r="K12" s="74">
        <v>33820</v>
      </c>
      <c r="M12" t="s">
        <v>393</v>
      </c>
      <c r="N12">
        <v>27</v>
      </c>
      <c r="O12">
        <v>33820</v>
      </c>
    </row>
    <row r="13" spans="1:15" ht="27" x14ac:dyDescent="0.25">
      <c r="B13" s="69" t="s">
        <v>314</v>
      </c>
      <c r="C13" s="70">
        <v>114</v>
      </c>
      <c r="D13" s="71">
        <v>6547845</v>
      </c>
      <c r="E13" s="71">
        <v>57437</v>
      </c>
      <c r="F13" s="72">
        <v>31</v>
      </c>
      <c r="G13" s="71">
        <v>1603153</v>
      </c>
      <c r="H13" s="71">
        <v>51715</v>
      </c>
      <c r="I13" s="72">
        <v>145</v>
      </c>
      <c r="J13" s="74">
        <v>8150998</v>
      </c>
      <c r="K13" s="74">
        <v>56214</v>
      </c>
      <c r="M13" t="s">
        <v>383</v>
      </c>
      <c r="N13">
        <v>145</v>
      </c>
      <c r="O13">
        <v>56214</v>
      </c>
    </row>
    <row r="14" spans="1:15" ht="27" x14ac:dyDescent="0.25">
      <c r="B14" s="69" t="s">
        <v>315</v>
      </c>
      <c r="C14" s="70">
        <v>269</v>
      </c>
      <c r="D14" s="71">
        <v>16830074</v>
      </c>
      <c r="E14" s="71">
        <v>62565</v>
      </c>
      <c r="F14" s="72">
        <v>73</v>
      </c>
      <c r="G14" s="71">
        <v>3867844</v>
      </c>
      <c r="H14" s="71">
        <v>52984</v>
      </c>
      <c r="I14" s="72">
        <v>342</v>
      </c>
      <c r="J14" s="74">
        <v>20697918</v>
      </c>
      <c r="K14" s="74">
        <v>60520</v>
      </c>
      <c r="M14" t="s">
        <v>384</v>
      </c>
      <c r="N14">
        <v>342</v>
      </c>
      <c r="O14">
        <v>60520</v>
      </c>
    </row>
    <row r="15" spans="1:15" ht="27" x14ac:dyDescent="0.25">
      <c r="B15" s="69" t="s">
        <v>316</v>
      </c>
      <c r="C15" s="70">
        <v>2195</v>
      </c>
      <c r="D15" s="71">
        <v>130860848</v>
      </c>
      <c r="E15" s="71">
        <v>59618</v>
      </c>
      <c r="F15" s="72">
        <v>493</v>
      </c>
      <c r="G15" s="71">
        <v>23607495</v>
      </c>
      <c r="H15" s="71">
        <v>47885</v>
      </c>
      <c r="I15" s="71">
        <v>2688</v>
      </c>
      <c r="J15" s="74">
        <v>154468343</v>
      </c>
      <c r="K15" s="74">
        <v>57466</v>
      </c>
      <c r="M15" t="s">
        <v>385</v>
      </c>
      <c r="N15">
        <v>2688</v>
      </c>
      <c r="O15">
        <v>57466</v>
      </c>
    </row>
    <row r="16" spans="1:15" ht="27" x14ac:dyDescent="0.25">
      <c r="B16" s="69" t="s">
        <v>317</v>
      </c>
      <c r="C16" s="75">
        <v>5792</v>
      </c>
      <c r="D16" s="71">
        <v>337869453</v>
      </c>
      <c r="E16" s="71">
        <v>58334</v>
      </c>
      <c r="F16" s="71">
        <v>1279</v>
      </c>
      <c r="G16" s="71">
        <v>61320541</v>
      </c>
      <c r="H16" s="71">
        <v>47944</v>
      </c>
      <c r="I16" s="71">
        <v>7071</v>
      </c>
      <c r="J16" s="74">
        <v>399189994</v>
      </c>
      <c r="K16" s="74">
        <v>56455</v>
      </c>
      <c r="M16" t="s">
        <v>386</v>
      </c>
      <c r="N16">
        <v>7071</v>
      </c>
      <c r="O16">
        <v>56455</v>
      </c>
    </row>
    <row r="17" spans="2:15" ht="27" x14ac:dyDescent="0.25">
      <c r="B17" s="69" t="s">
        <v>318</v>
      </c>
      <c r="C17" s="75">
        <v>7709</v>
      </c>
      <c r="D17" s="71">
        <v>399516806</v>
      </c>
      <c r="E17" s="71">
        <v>51825</v>
      </c>
      <c r="F17" s="71">
        <v>1791</v>
      </c>
      <c r="G17" s="71">
        <v>81071163</v>
      </c>
      <c r="H17" s="71">
        <v>45266</v>
      </c>
      <c r="I17" s="71">
        <v>9500</v>
      </c>
      <c r="J17" s="74">
        <v>480587969</v>
      </c>
      <c r="K17" s="74">
        <v>50588</v>
      </c>
      <c r="M17" t="s">
        <v>387</v>
      </c>
      <c r="N17">
        <v>9500</v>
      </c>
      <c r="O17">
        <v>50588</v>
      </c>
    </row>
    <row r="18" spans="2:15" ht="27" x14ac:dyDescent="0.25">
      <c r="B18" s="69" t="s">
        <v>319</v>
      </c>
      <c r="C18" s="75">
        <v>5083</v>
      </c>
      <c r="D18" s="71">
        <v>247932200</v>
      </c>
      <c r="E18" s="71">
        <v>48777</v>
      </c>
      <c r="F18" s="71">
        <v>1057</v>
      </c>
      <c r="G18" s="71">
        <v>45288400</v>
      </c>
      <c r="H18" s="71">
        <v>42846</v>
      </c>
      <c r="I18" s="71">
        <v>6140</v>
      </c>
      <c r="J18" s="74">
        <v>293220600</v>
      </c>
      <c r="K18" s="74">
        <v>47756</v>
      </c>
      <c r="M18" t="s">
        <v>388</v>
      </c>
      <c r="N18">
        <v>6140</v>
      </c>
      <c r="O18">
        <v>47756</v>
      </c>
    </row>
    <row r="19" spans="2:15" ht="27" x14ac:dyDescent="0.25">
      <c r="B19" s="69" t="s">
        <v>320</v>
      </c>
      <c r="C19" s="75">
        <v>3143</v>
      </c>
      <c r="D19" s="71">
        <v>141589520</v>
      </c>
      <c r="E19" s="71">
        <v>45049</v>
      </c>
      <c r="F19" s="72">
        <v>432</v>
      </c>
      <c r="G19" s="71">
        <v>16581916</v>
      </c>
      <c r="H19" s="71">
        <v>38384</v>
      </c>
      <c r="I19" s="71">
        <v>3575</v>
      </c>
      <c r="J19" s="74">
        <v>158171436</v>
      </c>
      <c r="K19" s="74">
        <v>44244</v>
      </c>
      <c r="M19" t="s">
        <v>389</v>
      </c>
      <c r="N19">
        <v>3575</v>
      </c>
      <c r="O19">
        <v>44244</v>
      </c>
    </row>
    <row r="20" spans="2:15" ht="27" x14ac:dyDescent="0.25">
      <c r="B20" s="69" t="s">
        <v>321</v>
      </c>
      <c r="C20" s="75">
        <v>4946</v>
      </c>
      <c r="D20" s="71">
        <v>199487704</v>
      </c>
      <c r="E20" s="71">
        <v>40333</v>
      </c>
      <c r="F20" s="72">
        <v>278</v>
      </c>
      <c r="G20" s="71">
        <v>8748118</v>
      </c>
      <c r="H20" s="71">
        <v>31468</v>
      </c>
      <c r="I20" s="71">
        <v>5224</v>
      </c>
      <c r="J20" s="74">
        <v>208235822</v>
      </c>
      <c r="K20" s="74">
        <v>39861</v>
      </c>
      <c r="M20" t="s">
        <v>390</v>
      </c>
      <c r="N20">
        <v>5224</v>
      </c>
      <c r="O20">
        <v>39861</v>
      </c>
    </row>
    <row r="21" spans="2:15" ht="27" x14ac:dyDescent="0.25">
      <c r="B21" s="69" t="s">
        <v>322</v>
      </c>
      <c r="C21" s="75">
        <v>5691</v>
      </c>
      <c r="D21" s="71">
        <v>208992503</v>
      </c>
      <c r="E21" s="71">
        <v>36723</v>
      </c>
      <c r="F21" s="72">
        <v>277</v>
      </c>
      <c r="G21" s="71">
        <v>8481136</v>
      </c>
      <c r="H21" s="71">
        <v>30618</v>
      </c>
      <c r="I21" s="71">
        <v>5968</v>
      </c>
      <c r="J21" s="74">
        <v>217473639</v>
      </c>
      <c r="K21" s="74">
        <v>36440</v>
      </c>
      <c r="M21" t="s">
        <v>394</v>
      </c>
      <c r="N21">
        <v>5968</v>
      </c>
      <c r="O21">
        <v>36440</v>
      </c>
    </row>
    <row r="22" spans="2:15" ht="27" x14ac:dyDescent="0.25">
      <c r="B22" s="69" t="s">
        <v>323</v>
      </c>
      <c r="C22" s="75">
        <v>3019</v>
      </c>
      <c r="D22" s="71">
        <v>103144906</v>
      </c>
      <c r="E22" s="71">
        <v>34165</v>
      </c>
      <c r="F22" s="72">
        <v>185</v>
      </c>
      <c r="G22" s="71">
        <v>5054433</v>
      </c>
      <c r="H22" s="71">
        <v>27321</v>
      </c>
      <c r="I22" s="71">
        <v>3204</v>
      </c>
      <c r="J22" s="74">
        <v>108199339</v>
      </c>
      <c r="K22" s="74">
        <v>33770</v>
      </c>
      <c r="M22" t="s">
        <v>395</v>
      </c>
      <c r="N22">
        <v>3204</v>
      </c>
      <c r="O22">
        <v>33770</v>
      </c>
    </row>
    <row r="23" spans="2:15" ht="27" x14ac:dyDescent="0.25">
      <c r="B23" s="69" t="s">
        <v>324</v>
      </c>
      <c r="C23" s="75">
        <v>1896</v>
      </c>
      <c r="D23" s="71">
        <v>63855995</v>
      </c>
      <c r="E23" s="71">
        <v>33679</v>
      </c>
      <c r="F23" s="72">
        <v>166</v>
      </c>
      <c r="G23" s="71">
        <v>3948804</v>
      </c>
      <c r="H23" s="71">
        <v>23788</v>
      </c>
      <c r="I23" s="71">
        <v>2062</v>
      </c>
      <c r="J23" s="74">
        <v>67804799</v>
      </c>
      <c r="K23" s="74">
        <v>32883</v>
      </c>
      <c r="M23" t="s">
        <v>396</v>
      </c>
      <c r="N23">
        <v>2062</v>
      </c>
      <c r="O23">
        <v>32883</v>
      </c>
    </row>
    <row r="24" spans="2:15" ht="27" x14ac:dyDescent="0.25">
      <c r="B24" s="69" t="s">
        <v>325</v>
      </c>
      <c r="C24" s="75">
        <v>1364</v>
      </c>
      <c r="D24" s="71">
        <v>44719124</v>
      </c>
      <c r="E24" s="71">
        <v>32785</v>
      </c>
      <c r="F24" s="72">
        <v>135</v>
      </c>
      <c r="G24" s="71">
        <v>2691761</v>
      </c>
      <c r="H24" s="71">
        <v>19939</v>
      </c>
      <c r="I24" s="71">
        <v>1499</v>
      </c>
      <c r="J24" s="74">
        <v>47410885</v>
      </c>
      <c r="K24" s="74">
        <v>31628</v>
      </c>
      <c r="M24" t="s">
        <v>397</v>
      </c>
      <c r="N24">
        <v>1499</v>
      </c>
      <c r="O24">
        <v>31628</v>
      </c>
    </row>
    <row r="25" spans="2:15" ht="27" x14ac:dyDescent="0.25">
      <c r="B25" s="76" t="s">
        <v>326</v>
      </c>
      <c r="C25" s="77">
        <v>608</v>
      </c>
      <c r="D25" s="78">
        <v>17645696</v>
      </c>
      <c r="E25" s="78">
        <v>29023</v>
      </c>
      <c r="F25" s="79">
        <v>159</v>
      </c>
      <c r="G25" s="78">
        <v>1795149</v>
      </c>
      <c r="H25" s="78">
        <v>11290</v>
      </c>
      <c r="I25" s="79">
        <v>767</v>
      </c>
      <c r="J25" s="80">
        <v>19440845</v>
      </c>
      <c r="K25" s="80">
        <v>25347</v>
      </c>
      <c r="M25" t="s">
        <v>398</v>
      </c>
      <c r="N25">
        <v>767</v>
      </c>
      <c r="O25">
        <v>25347</v>
      </c>
    </row>
    <row r="26" spans="2:15" ht="54" x14ac:dyDescent="0.25">
      <c r="B26" s="81" t="s">
        <v>327</v>
      </c>
      <c r="C26" s="82">
        <v>41846</v>
      </c>
      <c r="D26" s="83">
        <v>1919678480</v>
      </c>
      <c r="E26" s="83">
        <v>45875</v>
      </c>
      <c r="F26" s="83">
        <v>6366</v>
      </c>
      <c r="G26" s="84">
        <v>264287241</v>
      </c>
      <c r="H26" s="83">
        <v>41515</v>
      </c>
      <c r="I26" s="83">
        <v>48212</v>
      </c>
      <c r="J26" s="85">
        <v>2183965721</v>
      </c>
      <c r="K26" s="85">
        <v>45299</v>
      </c>
    </row>
  </sheetData>
  <mergeCells count="2">
    <mergeCell ref="F7:G7"/>
    <mergeCell ref="H8:I8"/>
  </mergeCells>
  <hyperlinks>
    <hyperlink ref="A1" location="TOC!A1" display="TOC" xr:uid="{00000000-0004-0000-0B00-000000000000}"/>
  </hyperlink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P45"/>
  <sheetViews>
    <sheetView tabSelected="1" workbookViewId="0">
      <selection activeCell="F10" sqref="F10"/>
    </sheetView>
  </sheetViews>
  <sheetFormatPr defaultRowHeight="15" x14ac:dyDescent="0.25"/>
  <cols>
    <col min="1" max="1" width="11.42578125" style="13" customWidth="1"/>
    <col min="2" max="7" width="9.140625" style="13"/>
    <col min="8" max="8" width="9.140625" style="23"/>
    <col min="9" max="16384" width="9.140625" style="13"/>
  </cols>
  <sheetData>
    <row r="1" spans="1:11" x14ac:dyDescent="0.25">
      <c r="A1" s="9" t="s">
        <v>0</v>
      </c>
      <c r="K1" s="37"/>
    </row>
    <row r="2" spans="1:11" x14ac:dyDescent="0.25">
      <c r="A2" s="14" t="s">
        <v>37</v>
      </c>
      <c r="B2" s="15" t="s">
        <v>69</v>
      </c>
      <c r="C2" s="14"/>
    </row>
    <row r="3" spans="1:11" x14ac:dyDescent="0.25">
      <c r="A3" s="14" t="s">
        <v>39</v>
      </c>
      <c r="B3" s="15" t="s">
        <v>442</v>
      </c>
      <c r="C3" s="14"/>
    </row>
    <row r="4" spans="1:11" x14ac:dyDescent="0.25">
      <c r="A4" s="14"/>
      <c r="B4" s="15"/>
      <c r="C4" s="14"/>
    </row>
    <row r="6" spans="1:11" x14ac:dyDescent="0.25">
      <c r="B6" s="24" t="s">
        <v>268</v>
      </c>
      <c r="C6" s="142" t="s">
        <v>402</v>
      </c>
      <c r="D6" s="16"/>
      <c r="E6" s="16"/>
    </row>
    <row r="7" spans="1:11" x14ac:dyDescent="0.25">
      <c r="B7" s="13">
        <v>0</v>
      </c>
      <c r="C7" s="185">
        <v>0.03</v>
      </c>
      <c r="D7" s="19"/>
      <c r="E7" s="19"/>
    </row>
    <row r="8" spans="1:11" x14ac:dyDescent="0.25">
      <c r="B8" s="13">
        <v>1</v>
      </c>
      <c r="C8" s="185">
        <v>0.03</v>
      </c>
      <c r="D8" s="19"/>
      <c r="E8" s="19"/>
    </row>
    <row r="9" spans="1:11" x14ac:dyDescent="0.25">
      <c r="B9" s="13">
        <v>2</v>
      </c>
      <c r="C9" s="185">
        <v>0.03</v>
      </c>
      <c r="D9" s="19"/>
      <c r="E9" s="19"/>
    </row>
    <row r="10" spans="1:11" x14ac:dyDescent="0.25">
      <c r="B10" s="13">
        <v>3</v>
      </c>
      <c r="C10" s="185">
        <v>0.03</v>
      </c>
      <c r="D10" s="19"/>
      <c r="E10" s="19"/>
    </row>
    <row r="11" spans="1:11" x14ac:dyDescent="0.25">
      <c r="B11" s="13">
        <v>4</v>
      </c>
      <c r="C11" s="185">
        <v>0.03</v>
      </c>
      <c r="D11" s="19"/>
      <c r="E11" s="19"/>
    </row>
    <row r="12" spans="1:11" x14ac:dyDescent="0.25">
      <c r="B12" s="13">
        <v>5</v>
      </c>
      <c r="C12" s="185">
        <v>0.36</v>
      </c>
      <c r="D12" s="19"/>
      <c r="E12" s="19"/>
    </row>
    <row r="13" spans="1:11" x14ac:dyDescent="0.25">
      <c r="B13" s="13">
        <v>6</v>
      </c>
      <c r="C13" s="185">
        <v>0.05</v>
      </c>
      <c r="D13" s="19"/>
      <c r="E13" s="19"/>
    </row>
    <row r="14" spans="1:11" x14ac:dyDescent="0.25">
      <c r="B14" s="13">
        <v>7</v>
      </c>
      <c r="C14" s="185">
        <v>0.05</v>
      </c>
      <c r="D14" s="19"/>
      <c r="E14" s="19"/>
    </row>
    <row r="15" spans="1:11" x14ac:dyDescent="0.25">
      <c r="B15" s="13">
        <v>8</v>
      </c>
      <c r="C15" s="185">
        <v>0.05</v>
      </c>
      <c r="D15" s="19"/>
      <c r="E15" s="19"/>
    </row>
    <row r="16" spans="1:11" x14ac:dyDescent="0.25">
      <c r="B16" s="13">
        <v>9</v>
      </c>
      <c r="C16" s="185">
        <v>0.05</v>
      </c>
      <c r="D16" s="19"/>
      <c r="E16" s="19"/>
    </row>
    <row r="17" spans="2:16" x14ac:dyDescent="0.25">
      <c r="B17" s="13">
        <v>10</v>
      </c>
      <c r="C17" s="185">
        <v>0.05</v>
      </c>
      <c r="D17" s="19"/>
      <c r="E17" s="19"/>
    </row>
    <row r="18" spans="2:16" x14ac:dyDescent="0.25">
      <c r="B18" s="13">
        <v>15</v>
      </c>
      <c r="C18" s="185">
        <v>4.4999999999999998E-2</v>
      </c>
      <c r="D18" s="19"/>
      <c r="E18" s="19"/>
    </row>
    <row r="19" spans="2:16" x14ac:dyDescent="0.25">
      <c r="B19" s="13">
        <v>20</v>
      </c>
      <c r="C19" s="185">
        <v>0.04</v>
      </c>
      <c r="D19" s="19"/>
      <c r="E19" s="19"/>
    </row>
    <row r="20" spans="2:16" x14ac:dyDescent="0.25">
      <c r="B20" s="13">
        <v>25</v>
      </c>
      <c r="C20" s="185">
        <v>3.5000000000000003E-2</v>
      </c>
      <c r="D20" s="19"/>
      <c r="E20" s="19"/>
      <c r="P20" s="37"/>
    </row>
    <row r="21" spans="2:16" x14ac:dyDescent="0.25">
      <c r="B21" s="13">
        <v>30</v>
      </c>
      <c r="C21" s="185">
        <v>3.5000000000000003E-2</v>
      </c>
      <c r="D21" s="19"/>
      <c r="E21" s="19"/>
      <c r="P21" s="24"/>
    </row>
    <row r="22" spans="2:16" x14ac:dyDescent="0.25">
      <c r="B22" s="13">
        <v>35</v>
      </c>
      <c r="C22" s="185">
        <v>3.5000000000000003E-2</v>
      </c>
      <c r="D22" s="19"/>
      <c r="E22" s="19"/>
    </row>
    <row r="23" spans="2:16" x14ac:dyDescent="0.25">
      <c r="B23" s="13">
        <v>40</v>
      </c>
      <c r="C23" s="185">
        <v>3.5299999999999998E-2</v>
      </c>
      <c r="D23" s="19"/>
      <c r="E23" s="22"/>
    </row>
    <row r="24" spans="2:16" x14ac:dyDescent="0.25">
      <c r="B24" s="13">
        <v>45</v>
      </c>
      <c r="C24" s="185">
        <v>3.5099999999999999E-2</v>
      </c>
      <c r="D24" s="19"/>
      <c r="E24" s="22"/>
    </row>
    <row r="25" spans="2:16" x14ac:dyDescent="0.25">
      <c r="B25" s="20"/>
      <c r="C25" s="21"/>
      <c r="D25" s="19"/>
      <c r="E25" s="22"/>
    </row>
    <row r="26" spans="2:16" x14ac:dyDescent="0.25">
      <c r="B26" s="20"/>
      <c r="C26" s="21"/>
      <c r="D26" s="19"/>
      <c r="E26" s="22"/>
    </row>
    <row r="27" spans="2:16" x14ac:dyDescent="0.25">
      <c r="B27" s="20"/>
      <c r="C27" s="21"/>
      <c r="D27" s="19"/>
      <c r="E27" s="22"/>
    </row>
    <row r="28" spans="2:16" x14ac:dyDescent="0.25">
      <c r="B28" s="20"/>
      <c r="C28" s="21"/>
      <c r="D28" s="19"/>
      <c r="E28" s="22"/>
    </row>
    <row r="29" spans="2:16" x14ac:dyDescent="0.25">
      <c r="B29" s="20"/>
      <c r="C29" s="21"/>
      <c r="D29" s="19"/>
      <c r="E29" s="22"/>
    </row>
    <row r="30" spans="2:16" x14ac:dyDescent="0.25">
      <c r="B30" s="20"/>
      <c r="C30" s="21"/>
      <c r="D30" s="19"/>
      <c r="E30" s="22"/>
    </row>
    <row r="31" spans="2:16" x14ac:dyDescent="0.25">
      <c r="D31" s="19"/>
    </row>
    <row r="32" spans="2:16" x14ac:dyDescent="0.25">
      <c r="I32" s="24"/>
    </row>
    <row r="38" spans="8:8" x14ac:dyDescent="0.25">
      <c r="H38" s="13"/>
    </row>
    <row r="39" spans="8:8" x14ac:dyDescent="0.25">
      <c r="H39" s="13"/>
    </row>
    <row r="40" spans="8:8" x14ac:dyDescent="0.25">
      <c r="H40" s="13"/>
    </row>
    <row r="41" spans="8:8" x14ac:dyDescent="0.25">
      <c r="H41" s="13"/>
    </row>
    <row r="42" spans="8:8" x14ac:dyDescent="0.25">
      <c r="H42" s="13"/>
    </row>
    <row r="43" spans="8:8" x14ac:dyDescent="0.25">
      <c r="H43" s="13"/>
    </row>
    <row r="44" spans="8:8" x14ac:dyDescent="0.25">
      <c r="H44" s="13"/>
    </row>
    <row r="45" spans="8:8" x14ac:dyDescent="0.25">
      <c r="H45" s="13"/>
    </row>
  </sheetData>
  <hyperlinks>
    <hyperlink ref="A1" location="TOC!A1" display="TOC" xr:uid="{00000000-0004-0000-0C00-000000000000}"/>
  </hyperlink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I17"/>
  <sheetViews>
    <sheetView workbookViewId="0">
      <selection activeCell="F13" sqref="F13"/>
    </sheetView>
  </sheetViews>
  <sheetFormatPr defaultRowHeight="15" x14ac:dyDescent="0.25"/>
  <sheetData>
    <row r="1" spans="1:9" x14ac:dyDescent="0.25">
      <c r="A1" s="1" t="s">
        <v>0</v>
      </c>
    </row>
    <row r="3" spans="1:9" x14ac:dyDescent="0.25">
      <c r="D3" s="36"/>
      <c r="E3" s="36"/>
      <c r="F3" s="36"/>
      <c r="G3" s="36"/>
      <c r="H3" s="36"/>
      <c r="I3" s="36"/>
    </row>
    <row r="5" spans="1:9" x14ac:dyDescent="0.25">
      <c r="C5" s="13" t="s">
        <v>35</v>
      </c>
      <c r="D5" s="23" t="s">
        <v>36</v>
      </c>
    </row>
    <row r="6" spans="1:9" x14ac:dyDescent="0.25">
      <c r="C6" s="13">
        <v>0</v>
      </c>
      <c r="D6" s="23">
        <v>3</v>
      </c>
    </row>
    <row r="7" spans="1:9" x14ac:dyDescent="0.25">
      <c r="C7" s="13">
        <v>4</v>
      </c>
      <c r="D7" s="23">
        <v>3</v>
      </c>
    </row>
    <row r="8" spans="1:9" x14ac:dyDescent="0.25">
      <c r="C8" s="13">
        <v>5</v>
      </c>
      <c r="D8" s="23">
        <v>36</v>
      </c>
    </row>
    <row r="9" spans="1:9" x14ac:dyDescent="0.25">
      <c r="C9" s="13">
        <v>6</v>
      </c>
      <c r="D9" s="23">
        <v>5</v>
      </c>
    </row>
    <row r="10" spans="1:9" x14ac:dyDescent="0.25">
      <c r="C10" s="13">
        <v>10</v>
      </c>
      <c r="D10" s="23">
        <v>5</v>
      </c>
    </row>
    <row r="11" spans="1:9" x14ac:dyDescent="0.25">
      <c r="C11" s="13">
        <v>15</v>
      </c>
      <c r="D11" s="23">
        <v>4.5</v>
      </c>
    </row>
    <row r="12" spans="1:9" x14ac:dyDescent="0.25">
      <c r="C12" s="13">
        <v>20</v>
      </c>
      <c r="D12" s="23">
        <v>4</v>
      </c>
    </row>
    <row r="13" spans="1:9" x14ac:dyDescent="0.25">
      <c r="C13" s="13">
        <v>25</v>
      </c>
      <c r="D13" s="23">
        <v>3.5</v>
      </c>
    </row>
    <row r="14" spans="1:9" x14ac:dyDescent="0.25">
      <c r="C14" s="13">
        <v>30</v>
      </c>
      <c r="D14" s="23">
        <v>3.5</v>
      </c>
    </row>
    <row r="15" spans="1:9" x14ac:dyDescent="0.25">
      <c r="C15" s="13">
        <v>35</v>
      </c>
      <c r="D15" s="23">
        <v>3.5</v>
      </c>
    </row>
    <row r="16" spans="1:9" x14ac:dyDescent="0.25">
      <c r="C16" s="13">
        <v>40</v>
      </c>
      <c r="D16" s="23">
        <v>3.53</v>
      </c>
    </row>
    <row r="17" spans="3:4" x14ac:dyDescent="0.25">
      <c r="C17" s="13">
        <v>45</v>
      </c>
      <c r="D17" s="23">
        <v>3.51</v>
      </c>
    </row>
  </sheetData>
  <hyperlinks>
    <hyperlink ref="A1" location="TOC!A1" display="TOC" xr:uid="{00000000-0004-0000-0D00-000000000000}"/>
  </hyperlinks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G23"/>
  <sheetViews>
    <sheetView workbookViewId="0">
      <selection activeCell="J20" sqref="J20"/>
    </sheetView>
  </sheetViews>
  <sheetFormatPr defaultRowHeight="15" x14ac:dyDescent="0.25"/>
  <cols>
    <col min="1" max="1" width="11.42578125" style="13" customWidth="1"/>
    <col min="2" max="16384" width="9.140625" style="13"/>
  </cols>
  <sheetData>
    <row r="1" spans="1:7" x14ac:dyDescent="0.25">
      <c r="A1" s="9" t="s">
        <v>0</v>
      </c>
      <c r="D1" s="37" t="s">
        <v>270</v>
      </c>
      <c r="G1" s="24" t="s">
        <v>271</v>
      </c>
    </row>
    <row r="2" spans="1:7" x14ac:dyDescent="0.25">
      <c r="A2" s="14" t="s">
        <v>37</v>
      </c>
      <c r="B2" s="15" t="s">
        <v>63</v>
      </c>
      <c r="C2" s="14"/>
      <c r="F2" s="24"/>
    </row>
    <row r="3" spans="1:7" x14ac:dyDescent="0.25">
      <c r="A3" s="14" t="s">
        <v>39</v>
      </c>
      <c r="B3" s="15" t="s">
        <v>403</v>
      </c>
      <c r="C3" s="14"/>
    </row>
    <row r="5" spans="1:7" x14ac:dyDescent="0.25">
      <c r="B5" s="16" t="s">
        <v>268</v>
      </c>
      <c r="C5" s="16" t="s">
        <v>269</v>
      </c>
      <c r="D5" s="16"/>
      <c r="E5" s="16"/>
    </row>
    <row r="6" spans="1:7" x14ac:dyDescent="0.25">
      <c r="B6" s="20">
        <v>0</v>
      </c>
      <c r="C6" s="144">
        <v>0.04</v>
      </c>
      <c r="D6" s="19"/>
      <c r="E6" s="19"/>
    </row>
    <row r="7" spans="1:7" x14ac:dyDescent="0.25">
      <c r="B7" s="20">
        <v>1</v>
      </c>
      <c r="C7" s="145">
        <v>0.03</v>
      </c>
      <c r="D7" s="19"/>
      <c r="E7" s="19"/>
    </row>
    <row r="8" spans="1:7" x14ac:dyDescent="0.25">
      <c r="B8" s="20">
        <v>2</v>
      </c>
      <c r="C8" s="145">
        <v>0.02</v>
      </c>
      <c r="D8" s="19"/>
      <c r="E8" s="19"/>
    </row>
    <row r="9" spans="1:7" x14ac:dyDescent="0.25">
      <c r="B9" s="20">
        <v>3</v>
      </c>
      <c r="C9" s="145">
        <v>0.02</v>
      </c>
      <c r="D9" s="19"/>
      <c r="E9" s="19"/>
    </row>
    <row r="10" spans="1:7" x14ac:dyDescent="0.25">
      <c r="B10" s="20">
        <v>4</v>
      </c>
      <c r="C10" s="145">
        <v>0.02</v>
      </c>
      <c r="D10" s="19"/>
      <c r="E10" s="19"/>
    </row>
    <row r="11" spans="1:7" x14ac:dyDescent="0.25">
      <c r="B11" s="20">
        <v>5</v>
      </c>
      <c r="C11" s="145">
        <v>0.02</v>
      </c>
      <c r="D11" s="19"/>
      <c r="E11" s="19"/>
    </row>
    <row r="12" spans="1:7" x14ac:dyDescent="0.25">
      <c r="B12" s="20">
        <v>10</v>
      </c>
      <c r="C12" s="144">
        <v>0.01</v>
      </c>
      <c r="D12" s="19"/>
      <c r="E12" s="19"/>
    </row>
    <row r="13" spans="1:7" x14ac:dyDescent="0.25">
      <c r="B13" s="20">
        <v>15</v>
      </c>
      <c r="C13" s="143">
        <v>3.0000000000000001E-3</v>
      </c>
      <c r="D13" s="19"/>
      <c r="E13" s="19"/>
    </row>
    <row r="14" spans="1:7" x14ac:dyDescent="0.25">
      <c r="B14" s="20"/>
      <c r="C14" s="21"/>
      <c r="D14" s="19"/>
      <c r="E14" s="19"/>
    </row>
    <row r="15" spans="1:7" x14ac:dyDescent="0.25">
      <c r="B15" s="20"/>
      <c r="C15" s="21"/>
      <c r="D15" s="19"/>
      <c r="E15" s="19"/>
    </row>
    <row r="16" spans="1:7" x14ac:dyDescent="0.25">
      <c r="B16" s="20"/>
      <c r="C16" s="21"/>
      <c r="D16" s="19"/>
      <c r="E16" s="22"/>
    </row>
    <row r="17" spans="1:4" x14ac:dyDescent="0.25">
      <c r="D17" s="19"/>
    </row>
    <row r="21" spans="1:4" x14ac:dyDescent="0.25">
      <c r="A21" s="37"/>
    </row>
    <row r="23" spans="1:4" x14ac:dyDescent="0.25">
      <c r="A23" s="24"/>
    </row>
  </sheetData>
  <hyperlinks>
    <hyperlink ref="A1" location="TOC!A1" display="TOC" xr:uid="{00000000-0004-0000-0E00-000000000000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Q31"/>
  <sheetViews>
    <sheetView workbookViewId="0">
      <selection activeCell="P42" sqref="P42"/>
    </sheetView>
  </sheetViews>
  <sheetFormatPr defaultRowHeight="15" x14ac:dyDescent="0.25"/>
  <sheetData>
    <row r="1" spans="1:17" x14ac:dyDescent="0.25">
      <c r="A1" s="1" t="s">
        <v>0</v>
      </c>
    </row>
    <row r="4" spans="1:17" x14ac:dyDescent="0.25">
      <c r="C4" s="13"/>
      <c r="D4" s="16" t="s">
        <v>268</v>
      </c>
      <c r="E4" s="16" t="s">
        <v>269</v>
      </c>
      <c r="F4" s="16"/>
      <c r="G4" s="16"/>
      <c r="H4" s="13"/>
      <c r="I4" s="13"/>
      <c r="J4" s="13"/>
      <c r="K4" s="13"/>
      <c r="L4" s="13"/>
      <c r="M4" s="13"/>
      <c r="N4" s="13"/>
      <c r="O4" s="13"/>
      <c r="P4" s="13"/>
      <c r="Q4" s="13"/>
    </row>
    <row r="5" spans="1:17" x14ac:dyDescent="0.25">
      <c r="C5" s="13"/>
      <c r="D5" s="20">
        <v>0</v>
      </c>
      <c r="E5" s="144">
        <v>0.04</v>
      </c>
      <c r="F5" s="19"/>
      <c r="G5" s="19"/>
      <c r="H5" s="13"/>
      <c r="I5" s="13"/>
      <c r="J5" s="13"/>
      <c r="K5" s="13"/>
      <c r="L5" s="13"/>
      <c r="M5" s="13"/>
      <c r="N5" s="13"/>
      <c r="O5" s="13"/>
      <c r="P5" s="13"/>
      <c r="Q5" s="13"/>
    </row>
    <row r="6" spans="1:17" x14ac:dyDescent="0.25">
      <c r="C6" s="13"/>
      <c r="D6" s="20">
        <v>1</v>
      </c>
      <c r="E6" s="145">
        <v>0.03</v>
      </c>
      <c r="F6" s="19"/>
      <c r="G6" s="19"/>
      <c r="H6" s="13"/>
      <c r="I6" s="13"/>
      <c r="J6" s="13"/>
      <c r="K6" s="13"/>
      <c r="L6" s="13"/>
      <c r="M6" s="13"/>
      <c r="N6" s="13"/>
      <c r="O6" s="13"/>
      <c r="P6" s="13"/>
      <c r="Q6" s="13"/>
    </row>
    <row r="7" spans="1:17" x14ac:dyDescent="0.25">
      <c r="C7" s="13"/>
      <c r="D7" s="20">
        <v>2</v>
      </c>
      <c r="E7" s="145">
        <v>0.02</v>
      </c>
      <c r="F7" s="19"/>
      <c r="G7" s="19"/>
      <c r="H7" s="13"/>
      <c r="I7" s="13"/>
      <c r="J7" s="13"/>
      <c r="K7" s="13"/>
      <c r="L7" s="13"/>
      <c r="M7" s="13"/>
      <c r="N7" s="13"/>
      <c r="O7" s="13"/>
      <c r="P7" s="13"/>
      <c r="Q7" s="13"/>
    </row>
    <row r="8" spans="1:17" x14ac:dyDescent="0.25">
      <c r="C8" s="13"/>
      <c r="D8" s="20">
        <v>3</v>
      </c>
      <c r="E8" s="145">
        <v>0.02</v>
      </c>
      <c r="F8" s="19"/>
      <c r="G8" s="19"/>
      <c r="H8" s="13"/>
      <c r="I8" s="13"/>
      <c r="J8" s="13"/>
      <c r="K8" s="13"/>
      <c r="L8" s="13"/>
      <c r="M8" s="13"/>
      <c r="N8" s="13"/>
      <c r="O8" s="13"/>
      <c r="P8" s="13"/>
      <c r="Q8" s="13"/>
    </row>
    <row r="9" spans="1:17" x14ac:dyDescent="0.25">
      <c r="C9" s="13"/>
      <c r="D9" s="20">
        <v>4</v>
      </c>
      <c r="E9" s="145">
        <v>0.02</v>
      </c>
      <c r="F9" s="19"/>
      <c r="G9" s="19"/>
      <c r="H9" s="13"/>
      <c r="I9" s="13"/>
      <c r="J9" s="13"/>
      <c r="K9" s="13"/>
      <c r="L9" s="13"/>
      <c r="M9" s="13"/>
      <c r="N9" s="13"/>
      <c r="O9" s="13"/>
      <c r="P9" s="13"/>
      <c r="Q9" s="13"/>
    </row>
    <row r="10" spans="1:17" x14ac:dyDescent="0.25">
      <c r="C10" s="13"/>
      <c r="D10" s="20">
        <v>5</v>
      </c>
      <c r="E10" s="145">
        <v>0.02</v>
      </c>
      <c r="F10" s="19"/>
      <c r="G10" s="19"/>
      <c r="H10" s="13"/>
      <c r="I10" s="13"/>
      <c r="J10" s="13"/>
      <c r="K10" s="13"/>
      <c r="L10" s="13"/>
      <c r="M10" s="13"/>
      <c r="N10" s="13"/>
      <c r="O10" s="13"/>
      <c r="P10" s="13"/>
      <c r="Q10" s="13"/>
    </row>
    <row r="11" spans="1:17" x14ac:dyDescent="0.25">
      <c r="C11" s="13"/>
      <c r="D11" s="20">
        <v>10</v>
      </c>
      <c r="E11" s="146">
        <v>0.01</v>
      </c>
      <c r="F11" s="19"/>
      <c r="G11" s="19"/>
      <c r="H11" s="13"/>
      <c r="I11" s="13"/>
      <c r="J11" s="13"/>
      <c r="K11" s="13"/>
      <c r="L11" s="13"/>
      <c r="M11" s="13"/>
      <c r="N11" s="13"/>
      <c r="O11" s="13"/>
      <c r="P11" s="13"/>
      <c r="Q11" s="13"/>
    </row>
    <row r="12" spans="1:17" x14ac:dyDescent="0.25">
      <c r="C12" s="13"/>
      <c r="D12" s="20">
        <v>15</v>
      </c>
      <c r="E12" s="147">
        <v>3.0000000000000001E-3</v>
      </c>
      <c r="F12" s="19"/>
      <c r="G12" s="19"/>
      <c r="H12" s="13"/>
      <c r="I12" s="13"/>
      <c r="J12" s="13"/>
      <c r="K12" s="13"/>
      <c r="L12" s="13"/>
      <c r="M12" s="13"/>
      <c r="N12" s="13"/>
      <c r="O12" s="13"/>
      <c r="P12" s="13"/>
      <c r="Q12" s="13"/>
    </row>
    <row r="13" spans="1:17" x14ac:dyDescent="0.25">
      <c r="C13" s="13"/>
      <c r="D13" s="20"/>
      <c r="E13" s="21"/>
      <c r="F13" s="19"/>
      <c r="G13" s="19"/>
      <c r="H13" s="13"/>
      <c r="I13" s="13"/>
      <c r="J13" s="13"/>
      <c r="K13" s="13"/>
      <c r="L13" s="13"/>
      <c r="M13" s="13"/>
      <c r="N13" s="13"/>
      <c r="O13" s="13"/>
      <c r="P13" s="13"/>
      <c r="Q13" s="13"/>
    </row>
    <row r="14" spans="1:17" x14ac:dyDescent="0.25">
      <c r="C14" s="13"/>
      <c r="D14" s="20"/>
      <c r="E14" s="21"/>
      <c r="F14" s="19"/>
      <c r="G14" s="19"/>
      <c r="H14" s="13"/>
      <c r="I14" s="13"/>
      <c r="J14" s="13"/>
      <c r="K14" s="13"/>
      <c r="L14" s="13"/>
      <c r="M14" s="13"/>
      <c r="N14" s="13"/>
      <c r="O14" s="13"/>
      <c r="P14" s="13"/>
      <c r="Q14" s="13"/>
    </row>
    <row r="15" spans="1:17" x14ac:dyDescent="0.25">
      <c r="C15" s="13"/>
      <c r="D15" s="20"/>
      <c r="E15" s="21"/>
      <c r="F15" s="19"/>
      <c r="G15" s="22"/>
      <c r="H15" s="13"/>
      <c r="I15" s="13"/>
      <c r="J15" s="13"/>
      <c r="K15" s="13"/>
      <c r="L15" s="13"/>
      <c r="M15" s="13"/>
      <c r="N15" s="13"/>
      <c r="O15" s="13"/>
      <c r="P15" s="13"/>
      <c r="Q15" s="13"/>
    </row>
    <row r="16" spans="1:17" x14ac:dyDescent="0.25">
      <c r="C16" s="13"/>
      <c r="D16" s="13"/>
      <c r="E16" s="13"/>
      <c r="F16" s="19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</row>
    <row r="17" spans="3:17" x14ac:dyDescent="0.25">
      <c r="C17" s="13"/>
      <c r="D17" s="13"/>
      <c r="E17" s="13"/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</row>
    <row r="18" spans="3:17" x14ac:dyDescent="0.25">
      <c r="C18" s="13"/>
      <c r="D18" s="13"/>
      <c r="E18" s="13"/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</row>
    <row r="19" spans="3:17" x14ac:dyDescent="0.25">
      <c r="C19" s="13"/>
      <c r="D19" s="13"/>
      <c r="E19" s="13"/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</row>
    <row r="20" spans="3:17" x14ac:dyDescent="0.25">
      <c r="C20" s="37"/>
      <c r="D20" s="13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</row>
    <row r="21" spans="3:17" x14ac:dyDescent="0.25">
      <c r="C21" s="13"/>
      <c r="D21" s="13"/>
      <c r="E21" s="13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</row>
    <row r="22" spans="3:17" x14ac:dyDescent="0.25">
      <c r="C22" s="24"/>
      <c r="D22" s="13"/>
      <c r="E22" s="13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</row>
    <row r="23" spans="3:17" x14ac:dyDescent="0.25">
      <c r="C23" s="13"/>
      <c r="D23" s="13"/>
      <c r="E23" s="13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</row>
    <row r="24" spans="3:17" x14ac:dyDescent="0.25">
      <c r="C24" s="13"/>
      <c r="D24" s="13"/>
      <c r="E24" s="13"/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</row>
    <row r="25" spans="3:17" x14ac:dyDescent="0.25">
      <c r="C25" s="13"/>
      <c r="D25" s="13"/>
      <c r="E25" s="13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</row>
    <row r="26" spans="3:17" x14ac:dyDescent="0.25"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</row>
    <row r="27" spans="3:17" x14ac:dyDescent="0.25">
      <c r="C27" s="13"/>
      <c r="D27" s="13"/>
      <c r="E27" s="13"/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</row>
    <row r="28" spans="3:17" x14ac:dyDescent="0.25"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</row>
    <row r="29" spans="3:17" x14ac:dyDescent="0.25">
      <c r="C29" s="13"/>
      <c r="D29" s="13"/>
      <c r="E29" s="13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</row>
    <row r="30" spans="3:17" x14ac:dyDescent="0.25">
      <c r="C30" s="13"/>
      <c r="D30" s="13"/>
      <c r="E30" s="13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</row>
    <row r="31" spans="3:17" x14ac:dyDescent="0.25"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</row>
  </sheetData>
  <hyperlinks>
    <hyperlink ref="A1" location="TOC!A1" display="TOC" xr:uid="{00000000-0004-0000-0F00-000000000000}"/>
  </hyperlink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45C30C-DBBD-4923-B13D-0F474CD741E7}">
  <dimension ref="A1:Q31"/>
  <sheetViews>
    <sheetView workbookViewId="0">
      <selection activeCell="B4" sqref="B4"/>
    </sheetView>
  </sheetViews>
  <sheetFormatPr defaultRowHeight="15" x14ac:dyDescent="0.25"/>
  <sheetData>
    <row r="1" spans="1:17" x14ac:dyDescent="0.25">
      <c r="A1" s="1" t="s">
        <v>0</v>
      </c>
    </row>
    <row r="2" spans="1:17" x14ac:dyDescent="0.25">
      <c r="A2" s="14" t="s">
        <v>37</v>
      </c>
      <c r="B2" s="15" t="s">
        <v>69</v>
      </c>
    </row>
    <row r="3" spans="1:17" x14ac:dyDescent="0.25">
      <c r="A3" s="14" t="s">
        <v>39</v>
      </c>
      <c r="B3" s="15" t="s">
        <v>443</v>
      </c>
    </row>
    <row r="4" spans="1:17" x14ac:dyDescent="0.25">
      <c r="A4" t="s">
        <v>407</v>
      </c>
      <c r="F4" s="16"/>
      <c r="G4" s="16"/>
      <c r="H4" s="13"/>
      <c r="I4" s="13"/>
      <c r="J4" s="13"/>
      <c r="K4" s="13"/>
      <c r="L4" s="13"/>
      <c r="M4" s="13"/>
      <c r="N4" s="13"/>
      <c r="O4" s="13"/>
      <c r="P4" s="13"/>
      <c r="Q4" s="13"/>
    </row>
    <row r="5" spans="1:17" x14ac:dyDescent="0.25">
      <c r="F5" s="19"/>
      <c r="G5" s="19"/>
      <c r="H5" s="13"/>
      <c r="I5" s="13"/>
      <c r="J5" s="13"/>
      <c r="K5" s="13"/>
      <c r="L5" s="13"/>
      <c r="M5" s="13"/>
      <c r="N5" s="13"/>
      <c r="O5" s="13"/>
      <c r="P5" s="13"/>
      <c r="Q5" s="13"/>
    </row>
    <row r="6" spans="1:17" x14ac:dyDescent="0.25">
      <c r="B6" s="16" t="s">
        <v>405</v>
      </c>
      <c r="C6" s="16" t="s">
        <v>406</v>
      </c>
      <c r="F6" s="19"/>
      <c r="G6" s="19"/>
      <c r="H6" s="13"/>
      <c r="I6" s="13"/>
      <c r="J6" s="13"/>
      <c r="K6" s="13"/>
      <c r="L6" s="13"/>
      <c r="M6" s="13"/>
      <c r="N6" s="13"/>
      <c r="O6" s="13"/>
      <c r="P6" s="13"/>
      <c r="Q6" s="13"/>
    </row>
    <row r="7" spans="1:17" x14ac:dyDescent="0.25">
      <c r="B7" s="20">
        <v>40</v>
      </c>
      <c r="C7" s="144">
        <v>0.6</v>
      </c>
      <c r="F7" s="19"/>
      <c r="G7" s="19"/>
      <c r="H7" s="13"/>
      <c r="I7" s="13"/>
      <c r="J7" s="13"/>
      <c r="K7" s="13"/>
      <c r="L7" s="13"/>
      <c r="M7" s="13"/>
      <c r="N7" s="13"/>
      <c r="O7" s="13"/>
      <c r="P7" s="13"/>
      <c r="Q7" s="13"/>
    </row>
    <row r="8" spans="1:17" x14ac:dyDescent="0.25">
      <c r="B8" s="20">
        <v>45</v>
      </c>
      <c r="C8" s="144">
        <v>0.6</v>
      </c>
      <c r="F8" s="19"/>
      <c r="G8" s="19"/>
      <c r="H8" s="13"/>
      <c r="I8" s="13"/>
      <c r="J8" s="13"/>
      <c r="K8" s="13"/>
      <c r="L8" s="13"/>
      <c r="M8" s="13"/>
      <c r="N8" s="13"/>
      <c r="O8" s="13"/>
      <c r="P8" s="13"/>
      <c r="Q8" s="13"/>
    </row>
    <row r="9" spans="1:17" x14ac:dyDescent="0.25">
      <c r="B9" s="20">
        <v>50</v>
      </c>
      <c r="C9" s="144">
        <v>0.6</v>
      </c>
      <c r="F9" s="19"/>
      <c r="G9" s="19"/>
      <c r="H9" s="13"/>
      <c r="I9" s="13"/>
      <c r="J9" s="13"/>
      <c r="K9" s="13"/>
      <c r="L9" s="13"/>
      <c r="M9" s="13"/>
      <c r="N9" s="13"/>
      <c r="O9" s="13"/>
      <c r="P9" s="13"/>
      <c r="Q9" s="13"/>
    </row>
    <row r="10" spans="1:17" x14ac:dyDescent="0.25">
      <c r="B10" s="20">
        <v>55</v>
      </c>
      <c r="C10" s="144">
        <v>0.6</v>
      </c>
      <c r="F10" s="19"/>
      <c r="G10" s="19"/>
      <c r="H10" s="13"/>
      <c r="I10" s="13"/>
      <c r="J10" s="13"/>
      <c r="K10" s="13"/>
      <c r="L10" s="13"/>
      <c r="M10" s="13"/>
      <c r="N10" s="13"/>
      <c r="O10" s="13"/>
      <c r="P10" s="13"/>
      <c r="Q10" s="13"/>
    </row>
    <row r="11" spans="1:17" x14ac:dyDescent="0.25">
      <c r="B11" s="20">
        <v>60</v>
      </c>
      <c r="C11" s="144">
        <v>0.6</v>
      </c>
      <c r="F11" s="19"/>
      <c r="G11" s="19"/>
      <c r="H11" s="13"/>
      <c r="I11" s="13"/>
      <c r="J11" s="13"/>
      <c r="K11" s="13"/>
      <c r="L11" s="13"/>
      <c r="M11" s="13"/>
      <c r="N11" s="13"/>
      <c r="O11" s="13"/>
      <c r="P11" s="13"/>
      <c r="Q11" s="13"/>
    </row>
    <row r="12" spans="1:17" x14ac:dyDescent="0.25">
      <c r="B12" s="20">
        <v>63</v>
      </c>
      <c r="C12" s="145">
        <v>1</v>
      </c>
      <c r="F12" s="19"/>
      <c r="G12" s="19"/>
      <c r="H12" s="13"/>
      <c r="I12" s="13"/>
      <c r="J12" s="13"/>
      <c r="K12" s="13"/>
      <c r="L12" s="13"/>
      <c r="M12" s="13"/>
      <c r="N12" s="13"/>
      <c r="O12" s="13"/>
      <c r="P12" s="13"/>
      <c r="Q12" s="13"/>
    </row>
    <row r="13" spans="1:17" x14ac:dyDescent="0.25">
      <c r="B13" s="20"/>
      <c r="C13" s="148"/>
      <c r="D13" s="20"/>
      <c r="E13" s="138"/>
      <c r="F13" s="19"/>
      <c r="G13" s="19"/>
      <c r="H13" s="13"/>
      <c r="I13" s="13"/>
      <c r="J13" s="13"/>
      <c r="K13" s="13"/>
      <c r="L13" s="13"/>
      <c r="M13" s="13"/>
      <c r="N13" s="13"/>
      <c r="O13" s="13"/>
      <c r="P13" s="13"/>
      <c r="Q13" s="13"/>
    </row>
    <row r="14" spans="1:17" x14ac:dyDescent="0.25">
      <c r="B14" s="20"/>
      <c r="C14" s="149"/>
      <c r="D14" s="20"/>
      <c r="E14" s="21"/>
      <c r="F14" s="19"/>
      <c r="G14" s="19"/>
      <c r="H14" s="13"/>
      <c r="I14" s="13"/>
      <c r="J14" s="13"/>
      <c r="K14" s="13"/>
      <c r="L14" s="13"/>
      <c r="M14" s="13"/>
      <c r="N14" s="13"/>
      <c r="O14" s="13"/>
      <c r="P14" s="13"/>
      <c r="Q14" s="13"/>
    </row>
    <row r="15" spans="1:17" x14ac:dyDescent="0.25">
      <c r="C15" s="13"/>
      <c r="D15" s="20"/>
      <c r="E15" s="21"/>
      <c r="F15" s="19"/>
      <c r="G15" s="22"/>
      <c r="H15" s="13"/>
      <c r="I15" s="13"/>
      <c r="J15" s="13"/>
      <c r="K15" s="13"/>
      <c r="L15" s="13"/>
      <c r="M15" s="13"/>
      <c r="N15" s="13"/>
      <c r="O15" s="13"/>
      <c r="P15" s="13"/>
      <c r="Q15" s="13"/>
    </row>
    <row r="16" spans="1:17" x14ac:dyDescent="0.25">
      <c r="C16" s="13"/>
      <c r="D16" s="13"/>
      <c r="E16" s="13"/>
      <c r="F16" s="19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</row>
    <row r="17" spans="3:17" x14ac:dyDescent="0.25">
      <c r="C17" s="13"/>
      <c r="D17" s="13"/>
      <c r="E17" s="13"/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</row>
    <row r="18" spans="3:17" x14ac:dyDescent="0.25">
      <c r="C18" s="13"/>
      <c r="D18" s="13"/>
      <c r="E18" s="13"/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</row>
    <row r="19" spans="3:17" x14ac:dyDescent="0.25">
      <c r="C19" s="13"/>
      <c r="D19" s="13"/>
      <c r="E19" s="13"/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</row>
    <row r="20" spans="3:17" x14ac:dyDescent="0.25">
      <c r="C20" s="37"/>
      <c r="D20" s="13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</row>
    <row r="21" spans="3:17" x14ac:dyDescent="0.25">
      <c r="C21" s="13"/>
      <c r="D21" s="13"/>
      <c r="E21" s="13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</row>
    <row r="22" spans="3:17" x14ac:dyDescent="0.25">
      <c r="C22" s="24"/>
      <c r="D22" s="13"/>
      <c r="E22" s="13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</row>
    <row r="23" spans="3:17" x14ac:dyDescent="0.25">
      <c r="C23" s="13"/>
      <c r="D23" s="13"/>
      <c r="E23" s="13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</row>
    <row r="24" spans="3:17" x14ac:dyDescent="0.25">
      <c r="C24" s="13"/>
      <c r="D24" s="13"/>
      <c r="E24" s="13"/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</row>
    <row r="25" spans="3:17" x14ac:dyDescent="0.25">
      <c r="C25" s="13"/>
      <c r="D25" s="13"/>
      <c r="E25" s="13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</row>
    <row r="26" spans="3:17" x14ac:dyDescent="0.25"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</row>
    <row r="27" spans="3:17" x14ac:dyDescent="0.25">
      <c r="C27" s="13"/>
      <c r="D27" s="13"/>
      <c r="E27" s="13"/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</row>
    <row r="28" spans="3:17" x14ac:dyDescent="0.25"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</row>
    <row r="29" spans="3:17" x14ac:dyDescent="0.25">
      <c r="C29" s="13"/>
      <c r="D29" s="13"/>
      <c r="E29" s="13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</row>
    <row r="30" spans="3:17" x14ac:dyDescent="0.25">
      <c r="C30" s="13"/>
      <c r="D30" s="13"/>
      <c r="E30" s="13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</row>
    <row r="31" spans="3:17" x14ac:dyDescent="0.25"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</row>
  </sheetData>
  <hyperlinks>
    <hyperlink ref="A1" location="TOC!A1" display="TOC" xr:uid="{EA224CF5-EE0A-417E-B3CB-B2F787E2BA31}"/>
  </hyperlink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1939FB-0BC5-48BF-AA70-C0CC653A40AF}">
  <dimension ref="A1:Q31"/>
  <sheetViews>
    <sheetView workbookViewId="0">
      <selection activeCell="F32" sqref="F32"/>
    </sheetView>
  </sheetViews>
  <sheetFormatPr defaultRowHeight="15" x14ac:dyDescent="0.25"/>
  <sheetData>
    <row r="1" spans="1:17" x14ac:dyDescent="0.25">
      <c r="A1" s="1" t="s">
        <v>0</v>
      </c>
    </row>
    <row r="4" spans="1:17" x14ac:dyDescent="0.25">
      <c r="C4" s="13"/>
      <c r="D4" s="16" t="s">
        <v>268</v>
      </c>
      <c r="E4" s="16" t="s">
        <v>269</v>
      </c>
      <c r="F4" s="16"/>
      <c r="G4" s="16"/>
      <c r="H4" s="13"/>
      <c r="I4" s="13"/>
      <c r="J4" s="13"/>
      <c r="K4" s="13"/>
      <c r="L4" s="13"/>
      <c r="M4" s="13"/>
      <c r="N4" s="13"/>
      <c r="O4" s="13"/>
      <c r="P4" s="13"/>
      <c r="Q4" s="13"/>
    </row>
    <row r="5" spans="1:17" x14ac:dyDescent="0.25">
      <c r="C5" s="13"/>
      <c r="D5" s="20">
        <v>0</v>
      </c>
      <c r="E5" s="144">
        <v>0.04</v>
      </c>
      <c r="F5" s="19"/>
      <c r="G5" s="19"/>
      <c r="H5" s="13"/>
      <c r="I5" s="13"/>
      <c r="J5" s="13"/>
      <c r="K5" s="13"/>
      <c r="L5" s="13"/>
      <c r="M5" s="13"/>
      <c r="N5" s="13"/>
      <c r="O5" s="13"/>
      <c r="P5" s="13"/>
      <c r="Q5" s="13"/>
    </row>
    <row r="6" spans="1:17" x14ac:dyDescent="0.25">
      <c r="C6" s="13"/>
      <c r="D6" s="20">
        <v>1</v>
      </c>
      <c r="E6" s="145">
        <v>0.03</v>
      </c>
      <c r="F6" s="19"/>
      <c r="G6" s="19"/>
      <c r="H6" s="13"/>
      <c r="I6" s="13"/>
      <c r="J6" s="13"/>
      <c r="K6" s="13"/>
      <c r="L6" s="13"/>
      <c r="M6" s="13"/>
      <c r="N6" s="13"/>
      <c r="O6" s="13"/>
      <c r="P6" s="13"/>
      <c r="Q6" s="13"/>
    </row>
    <row r="7" spans="1:17" x14ac:dyDescent="0.25">
      <c r="C7" s="13"/>
      <c r="D7" s="20">
        <v>2</v>
      </c>
      <c r="E7" s="145">
        <v>0.02</v>
      </c>
      <c r="F7" s="19"/>
      <c r="G7" s="19"/>
      <c r="H7" s="13"/>
      <c r="I7" s="13"/>
      <c r="J7" s="13"/>
      <c r="K7" s="13"/>
      <c r="L7" s="13"/>
      <c r="M7" s="13"/>
      <c r="N7" s="13"/>
      <c r="O7" s="13"/>
      <c r="P7" s="13"/>
      <c r="Q7" s="13"/>
    </row>
    <row r="8" spans="1:17" x14ac:dyDescent="0.25">
      <c r="C8" s="13"/>
      <c r="D8" s="20">
        <v>3</v>
      </c>
      <c r="E8" s="145">
        <v>0.02</v>
      </c>
      <c r="F8" s="19"/>
      <c r="G8" s="19"/>
      <c r="H8" s="13"/>
      <c r="I8" s="13"/>
      <c r="J8" s="13"/>
      <c r="K8" s="13"/>
      <c r="L8" s="13"/>
      <c r="M8" s="13"/>
      <c r="N8" s="13"/>
      <c r="O8" s="13"/>
      <c r="P8" s="13"/>
      <c r="Q8" s="13"/>
    </row>
    <row r="9" spans="1:17" x14ac:dyDescent="0.25">
      <c r="C9" s="13"/>
      <c r="D9" s="20">
        <v>4</v>
      </c>
      <c r="E9" s="145">
        <v>0.02</v>
      </c>
      <c r="F9" s="19"/>
      <c r="G9" s="19"/>
      <c r="H9" s="13"/>
      <c r="I9" s="13"/>
      <c r="J9" s="13"/>
      <c r="K9" s="13"/>
      <c r="L9" s="13"/>
      <c r="M9" s="13"/>
      <c r="N9" s="13"/>
      <c r="O9" s="13"/>
      <c r="P9" s="13"/>
      <c r="Q9" s="13"/>
    </row>
    <row r="10" spans="1:17" x14ac:dyDescent="0.25">
      <c r="C10" s="13"/>
      <c r="D10" s="20">
        <v>5</v>
      </c>
      <c r="E10" s="145">
        <v>0.02</v>
      </c>
      <c r="F10" s="19"/>
      <c r="G10" s="19"/>
      <c r="H10" s="13"/>
      <c r="I10" s="13"/>
      <c r="J10" s="13"/>
      <c r="K10" s="13"/>
      <c r="L10" s="13"/>
      <c r="M10" s="13"/>
      <c r="N10" s="13"/>
      <c r="O10" s="13"/>
      <c r="P10" s="13"/>
      <c r="Q10" s="13"/>
    </row>
    <row r="11" spans="1:17" x14ac:dyDescent="0.25">
      <c r="C11" s="13"/>
      <c r="D11" s="20">
        <v>10</v>
      </c>
      <c r="E11" s="148">
        <v>0.01</v>
      </c>
      <c r="F11" s="19"/>
      <c r="G11" s="19"/>
      <c r="H11" s="13"/>
      <c r="I11" s="13"/>
      <c r="J11" s="13"/>
      <c r="K11" s="13"/>
      <c r="L11" s="13"/>
      <c r="M11" s="13"/>
      <c r="N11" s="13"/>
      <c r="O11" s="13"/>
      <c r="P11" s="13"/>
      <c r="Q11" s="13"/>
    </row>
    <row r="12" spans="1:17" x14ac:dyDescent="0.25">
      <c r="C12" s="13"/>
      <c r="D12" s="20">
        <v>15</v>
      </c>
      <c r="E12" s="149">
        <v>3.0000000000000001E-3</v>
      </c>
      <c r="F12" s="19"/>
      <c r="G12" s="19"/>
      <c r="H12" s="13"/>
      <c r="I12" s="13"/>
      <c r="J12" s="13"/>
      <c r="K12" s="13"/>
      <c r="L12" s="13"/>
      <c r="M12" s="13"/>
      <c r="N12" s="13"/>
      <c r="O12" s="13"/>
      <c r="P12" s="13"/>
      <c r="Q12" s="13"/>
    </row>
    <row r="13" spans="1:17" x14ac:dyDescent="0.25">
      <c r="C13" s="13"/>
      <c r="D13" s="20"/>
      <c r="E13" s="138"/>
      <c r="F13" s="19"/>
      <c r="G13" s="19"/>
      <c r="H13" s="13"/>
      <c r="I13" s="13"/>
      <c r="J13" s="13"/>
      <c r="K13" s="13"/>
      <c r="L13" s="13"/>
      <c r="M13" s="13"/>
      <c r="N13" s="13"/>
      <c r="O13" s="13"/>
      <c r="P13" s="13"/>
      <c r="Q13" s="13"/>
    </row>
    <row r="14" spans="1:17" x14ac:dyDescent="0.25">
      <c r="C14" s="13"/>
      <c r="D14" s="20"/>
      <c r="E14" s="21"/>
      <c r="F14" s="19"/>
      <c r="G14" s="19"/>
      <c r="H14" s="13"/>
      <c r="I14" s="13"/>
      <c r="J14" s="13"/>
      <c r="K14" s="13"/>
      <c r="L14" s="13"/>
      <c r="M14" s="13"/>
      <c r="N14" s="13"/>
      <c r="O14" s="13"/>
      <c r="P14" s="13"/>
      <c r="Q14" s="13"/>
    </row>
    <row r="15" spans="1:17" x14ac:dyDescent="0.25">
      <c r="C15" s="13"/>
      <c r="D15" s="20"/>
      <c r="E15" s="21"/>
      <c r="F15" s="19"/>
      <c r="G15" s="22"/>
      <c r="H15" s="13"/>
      <c r="I15" s="13"/>
      <c r="J15" s="13"/>
      <c r="K15" s="13"/>
      <c r="L15" s="13"/>
      <c r="M15" s="13"/>
      <c r="N15" s="13"/>
      <c r="O15" s="13"/>
      <c r="P15" s="13"/>
      <c r="Q15" s="13"/>
    </row>
    <row r="16" spans="1:17" x14ac:dyDescent="0.25">
      <c r="C16" s="13"/>
      <c r="D16" s="13"/>
      <c r="E16" s="13"/>
      <c r="F16" s="19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</row>
    <row r="17" spans="3:17" x14ac:dyDescent="0.25">
      <c r="C17" s="13"/>
      <c r="D17" s="13"/>
      <c r="E17" s="13"/>
      <c r="F17" s="13"/>
      <c r="G17" s="13"/>
      <c r="H17" s="13"/>
      <c r="I17" s="13"/>
      <c r="J17" s="13"/>
      <c r="K17" s="13"/>
      <c r="L17" s="13"/>
      <c r="M17" s="13"/>
      <c r="N17" s="13"/>
      <c r="O17" s="13"/>
      <c r="P17" s="13"/>
      <c r="Q17" s="13"/>
    </row>
    <row r="18" spans="3:17" x14ac:dyDescent="0.25">
      <c r="C18" s="13"/>
      <c r="D18" s="13"/>
      <c r="E18" s="13"/>
      <c r="F18" s="13"/>
      <c r="G18" s="13"/>
      <c r="H18" s="13"/>
      <c r="I18" s="13"/>
      <c r="J18" s="13"/>
      <c r="K18" s="13"/>
      <c r="L18" s="13"/>
      <c r="M18" s="13"/>
      <c r="N18" s="13"/>
      <c r="O18" s="13"/>
      <c r="P18" s="13"/>
      <c r="Q18" s="13"/>
    </row>
    <row r="19" spans="3:17" x14ac:dyDescent="0.25">
      <c r="C19" s="13"/>
      <c r="D19" s="13"/>
      <c r="E19" s="13"/>
      <c r="F19" s="13"/>
      <c r="G19" s="13"/>
      <c r="H19" s="13"/>
      <c r="I19" s="13"/>
      <c r="J19" s="13"/>
      <c r="K19" s="13"/>
      <c r="L19" s="13"/>
      <c r="M19" s="13"/>
      <c r="N19" s="13"/>
      <c r="O19" s="13"/>
      <c r="P19" s="13"/>
      <c r="Q19" s="13"/>
    </row>
    <row r="20" spans="3:17" x14ac:dyDescent="0.25">
      <c r="C20" s="37"/>
      <c r="D20" s="13"/>
      <c r="E20" s="13"/>
      <c r="F20" s="13"/>
      <c r="G20" s="13"/>
      <c r="H20" s="13"/>
      <c r="I20" s="13"/>
      <c r="J20" s="13"/>
      <c r="K20" s="13"/>
      <c r="L20" s="13"/>
      <c r="M20" s="13"/>
      <c r="N20" s="13"/>
      <c r="O20" s="13"/>
      <c r="P20" s="13"/>
      <c r="Q20" s="13"/>
    </row>
    <row r="21" spans="3:17" x14ac:dyDescent="0.25">
      <c r="C21" s="13"/>
      <c r="D21" s="13"/>
      <c r="E21" s="13"/>
      <c r="F21" s="13"/>
      <c r="G21" s="13"/>
      <c r="H21" s="13"/>
      <c r="I21" s="13"/>
      <c r="J21" s="13"/>
      <c r="K21" s="13"/>
      <c r="L21" s="13"/>
      <c r="M21" s="13"/>
      <c r="N21" s="13"/>
      <c r="O21" s="13"/>
      <c r="P21" s="13"/>
      <c r="Q21" s="13"/>
    </row>
    <row r="22" spans="3:17" x14ac:dyDescent="0.25">
      <c r="C22" s="24"/>
      <c r="D22" s="13"/>
      <c r="E22" s="13"/>
      <c r="F22" s="13"/>
      <c r="G22" s="13"/>
      <c r="H22" s="13"/>
      <c r="I22" s="13"/>
      <c r="J22" s="13"/>
      <c r="K22" s="13"/>
      <c r="L22" s="13"/>
      <c r="M22" s="13"/>
      <c r="N22" s="13"/>
      <c r="O22" s="13"/>
      <c r="P22" s="13"/>
      <c r="Q22" s="13"/>
    </row>
    <row r="23" spans="3:17" x14ac:dyDescent="0.25">
      <c r="C23" s="13"/>
      <c r="D23" s="13"/>
      <c r="E23" s="13"/>
      <c r="F23" s="13"/>
      <c r="G23" s="13"/>
      <c r="H23" s="13"/>
      <c r="I23" s="13"/>
      <c r="J23" s="13"/>
      <c r="K23" s="13"/>
      <c r="L23" s="13"/>
      <c r="M23" s="13"/>
      <c r="N23" s="13"/>
      <c r="O23" s="13"/>
      <c r="P23" s="13"/>
      <c r="Q23" s="13"/>
    </row>
    <row r="24" spans="3:17" x14ac:dyDescent="0.25">
      <c r="C24" s="13"/>
      <c r="D24" s="13"/>
      <c r="E24" s="13"/>
      <c r="F24" s="13"/>
      <c r="G24" s="13"/>
      <c r="H24" s="13"/>
      <c r="I24" s="13"/>
      <c r="J24" s="13"/>
      <c r="K24" s="13"/>
      <c r="L24" s="13"/>
      <c r="M24" s="13"/>
      <c r="N24" s="13"/>
      <c r="O24" s="13"/>
      <c r="P24" s="13"/>
      <c r="Q24" s="13"/>
    </row>
    <row r="25" spans="3:17" x14ac:dyDescent="0.25">
      <c r="C25" s="13"/>
      <c r="D25" s="13"/>
      <c r="E25" s="13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</row>
    <row r="26" spans="3:17" x14ac:dyDescent="0.25"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3"/>
      <c r="O26" s="13"/>
      <c r="P26" s="13"/>
      <c r="Q26" s="13"/>
    </row>
    <row r="27" spans="3:17" x14ac:dyDescent="0.25">
      <c r="C27" s="13"/>
      <c r="D27" s="13"/>
      <c r="E27" s="13"/>
      <c r="F27" s="13"/>
      <c r="G27" s="13"/>
      <c r="H27" s="13"/>
      <c r="I27" s="13"/>
      <c r="J27" s="13"/>
      <c r="K27" s="13"/>
      <c r="L27" s="13"/>
      <c r="M27" s="13"/>
      <c r="N27" s="13"/>
      <c r="O27" s="13"/>
      <c r="P27" s="13"/>
      <c r="Q27" s="13"/>
    </row>
    <row r="28" spans="3:17" x14ac:dyDescent="0.25"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</row>
    <row r="29" spans="3:17" x14ac:dyDescent="0.25">
      <c r="C29" s="13"/>
      <c r="D29" s="13"/>
      <c r="E29" s="13"/>
      <c r="F29" s="13"/>
      <c r="G29" s="13"/>
      <c r="H29" s="13"/>
      <c r="I29" s="13"/>
      <c r="J29" s="13"/>
      <c r="K29" s="13"/>
      <c r="L29" s="13"/>
      <c r="M29" s="13"/>
      <c r="N29" s="13"/>
      <c r="O29" s="13"/>
      <c r="P29" s="13"/>
      <c r="Q29" s="13"/>
    </row>
    <row r="30" spans="3:17" x14ac:dyDescent="0.25">
      <c r="C30" s="13"/>
      <c r="D30" s="13"/>
      <c r="E30" s="13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</row>
    <row r="31" spans="3:17" x14ac:dyDescent="0.25"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</row>
  </sheetData>
  <hyperlinks>
    <hyperlink ref="A1" location="TOC!A1" display="TOC" xr:uid="{EF04E562-4CAA-48EA-A2F9-D48ADCA59BC7}"/>
  </hyperlink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C15"/>
  <sheetViews>
    <sheetView workbookViewId="0">
      <selection activeCell="B18" sqref="B18:B19"/>
    </sheetView>
  </sheetViews>
  <sheetFormatPr defaultRowHeight="15" x14ac:dyDescent="0.25"/>
  <sheetData>
    <row r="1" spans="1:3" x14ac:dyDescent="0.25">
      <c r="A1" s="1" t="s">
        <v>0</v>
      </c>
    </row>
    <row r="2" spans="1:3" x14ac:dyDescent="0.25">
      <c r="A2" s="14" t="s">
        <v>37</v>
      </c>
      <c r="B2" s="15" t="s">
        <v>69</v>
      </c>
    </row>
    <row r="3" spans="1:3" x14ac:dyDescent="0.25">
      <c r="A3" s="14" t="s">
        <v>39</v>
      </c>
      <c r="B3" s="15" t="s">
        <v>444</v>
      </c>
    </row>
    <row r="4" spans="1:3" x14ac:dyDescent="0.25">
      <c r="A4" t="s">
        <v>433</v>
      </c>
    </row>
    <row r="6" spans="1:3" x14ac:dyDescent="0.25">
      <c r="B6" t="s">
        <v>405</v>
      </c>
      <c r="C6" t="s">
        <v>432</v>
      </c>
    </row>
    <row r="7" spans="1:3" x14ac:dyDescent="0.25">
      <c r="B7">
        <v>20</v>
      </c>
      <c r="C7">
        <v>2.2100000000000002E-3</v>
      </c>
    </row>
    <row r="8" spans="1:3" x14ac:dyDescent="0.25">
      <c r="B8">
        <v>25</v>
      </c>
      <c r="C8">
        <v>3.0300000000000001E-3</v>
      </c>
    </row>
    <row r="9" spans="1:3" x14ac:dyDescent="0.25">
      <c r="B9">
        <v>30</v>
      </c>
      <c r="C9">
        <v>6.7000000000000002E-3</v>
      </c>
    </row>
    <row r="10" spans="1:3" x14ac:dyDescent="0.25">
      <c r="B10">
        <v>35</v>
      </c>
      <c r="C10">
        <v>1.265E-2</v>
      </c>
    </row>
    <row r="11" spans="1:3" x14ac:dyDescent="0.25">
      <c r="B11">
        <v>40</v>
      </c>
      <c r="C11">
        <v>1.5644999999999999E-2</v>
      </c>
    </row>
    <row r="12" spans="1:3" x14ac:dyDescent="0.25">
      <c r="B12">
        <v>45</v>
      </c>
      <c r="C12">
        <v>1.8430000000000002E-2</v>
      </c>
    </row>
    <row r="13" spans="1:3" x14ac:dyDescent="0.25">
      <c r="B13">
        <v>50</v>
      </c>
      <c r="C13">
        <v>2.3750000000000004E-2</v>
      </c>
    </row>
    <row r="14" spans="1:3" x14ac:dyDescent="0.25">
      <c r="B14">
        <v>55</v>
      </c>
      <c r="C14">
        <v>4.0099999999999997E-2</v>
      </c>
    </row>
    <row r="15" spans="1:3" x14ac:dyDescent="0.25">
      <c r="B15">
        <v>60</v>
      </c>
      <c r="C15">
        <v>0.11280000000000001</v>
      </c>
    </row>
  </sheetData>
  <hyperlinks>
    <hyperlink ref="A1" location="TOC!A1" display="TOC" xr:uid="{00000000-0004-0000-1000-000000000000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D49"/>
  <sheetViews>
    <sheetView workbookViewId="0"/>
  </sheetViews>
  <sheetFormatPr defaultRowHeight="15" x14ac:dyDescent="0.25"/>
  <cols>
    <col min="1" max="1" width="9.5703125" customWidth="1"/>
    <col min="2" max="2" width="22.28515625" customWidth="1"/>
    <col min="3" max="3" width="38.5703125" customWidth="1"/>
    <col min="4" max="4" width="19.28515625" customWidth="1"/>
  </cols>
  <sheetData>
    <row r="1" spans="1:4" x14ac:dyDescent="0.25">
      <c r="A1" s="1" t="s">
        <v>0</v>
      </c>
    </row>
    <row r="3" spans="1:4" s="30" customFormat="1" x14ac:dyDescent="0.25">
      <c r="A3" s="29" t="s">
        <v>95</v>
      </c>
    </row>
    <row r="4" spans="1:4" s="32" customFormat="1" x14ac:dyDescent="0.25">
      <c r="A4" s="31" t="s">
        <v>96</v>
      </c>
    </row>
    <row r="6" spans="1:4" x14ac:dyDescent="0.25">
      <c r="A6" s="28" t="s">
        <v>23</v>
      </c>
      <c r="B6" t="s">
        <v>15</v>
      </c>
      <c r="C6" t="s">
        <v>117</v>
      </c>
    </row>
    <row r="7" spans="1:4" x14ac:dyDescent="0.25">
      <c r="A7" s="28" t="s">
        <v>23</v>
      </c>
      <c r="B7" t="s">
        <v>16</v>
      </c>
      <c r="C7" t="s">
        <v>118</v>
      </c>
    </row>
    <row r="8" spans="1:4" x14ac:dyDescent="0.25">
      <c r="A8" s="28" t="s">
        <v>23</v>
      </c>
      <c r="B8" t="s">
        <v>97</v>
      </c>
      <c r="C8" t="s">
        <v>119</v>
      </c>
    </row>
    <row r="9" spans="1:4" x14ac:dyDescent="0.25">
      <c r="A9" s="28" t="s">
        <v>23</v>
      </c>
      <c r="B9" t="s">
        <v>17</v>
      </c>
      <c r="C9" t="s">
        <v>120</v>
      </c>
    </row>
    <row r="10" spans="1:4" x14ac:dyDescent="0.25">
      <c r="A10" s="28" t="s">
        <v>23</v>
      </c>
      <c r="B10" t="s">
        <v>18</v>
      </c>
      <c r="C10" t="s">
        <v>121</v>
      </c>
    </row>
    <row r="11" spans="1:4" x14ac:dyDescent="0.25">
      <c r="A11" s="28" t="s">
        <v>23</v>
      </c>
      <c r="B11" t="s">
        <v>127</v>
      </c>
      <c r="C11" t="s">
        <v>128</v>
      </c>
    </row>
    <row r="12" spans="1:4" x14ac:dyDescent="0.25">
      <c r="A12" s="28" t="s">
        <v>23</v>
      </c>
      <c r="B12" t="s">
        <v>88</v>
      </c>
      <c r="C12" t="s">
        <v>123</v>
      </c>
    </row>
    <row r="13" spans="1:4" x14ac:dyDescent="0.25">
      <c r="A13" s="28"/>
    </row>
    <row r="14" spans="1:4" x14ac:dyDescent="0.25">
      <c r="A14" s="28" t="s">
        <v>129</v>
      </c>
      <c r="B14" t="s">
        <v>27</v>
      </c>
      <c r="C14" t="s">
        <v>28</v>
      </c>
    </row>
    <row r="15" spans="1:4" x14ac:dyDescent="0.25">
      <c r="A15" s="28" t="s">
        <v>129</v>
      </c>
      <c r="B15" t="s">
        <v>68</v>
      </c>
      <c r="C15" t="s">
        <v>89</v>
      </c>
    </row>
    <row r="16" spans="1:4" x14ac:dyDescent="0.25">
      <c r="A16" s="28" t="s">
        <v>129</v>
      </c>
      <c r="B16" s="28" t="s">
        <v>130</v>
      </c>
      <c r="C16" t="s">
        <v>90</v>
      </c>
      <c r="D16" t="s">
        <v>64</v>
      </c>
    </row>
    <row r="17" spans="1:4" x14ac:dyDescent="0.25">
      <c r="A17" s="28"/>
    </row>
    <row r="18" spans="1:4" x14ac:dyDescent="0.25">
      <c r="A18" s="28" t="s">
        <v>92</v>
      </c>
      <c r="B18" t="s">
        <v>65</v>
      </c>
      <c r="C18" t="s">
        <v>122</v>
      </c>
      <c r="D18" t="s">
        <v>66</v>
      </c>
    </row>
    <row r="21" spans="1:4" s="32" customFormat="1" x14ac:dyDescent="0.25">
      <c r="A21" s="31" t="s">
        <v>98</v>
      </c>
    </row>
    <row r="22" spans="1:4" x14ac:dyDescent="0.25">
      <c r="A22">
        <v>1</v>
      </c>
      <c r="B22" t="s">
        <v>247</v>
      </c>
    </row>
    <row r="23" spans="1:4" x14ac:dyDescent="0.25">
      <c r="A23">
        <v>1</v>
      </c>
      <c r="B23" t="s">
        <v>99</v>
      </c>
    </row>
    <row r="24" spans="1:4" x14ac:dyDescent="0.25">
      <c r="C24" t="s">
        <v>100</v>
      </c>
    </row>
    <row r="25" spans="1:4" x14ac:dyDescent="0.25">
      <c r="C25" t="s">
        <v>101</v>
      </c>
    </row>
    <row r="26" spans="1:4" x14ac:dyDescent="0.25">
      <c r="C26" t="s">
        <v>102</v>
      </c>
    </row>
    <row r="28" spans="1:4" x14ac:dyDescent="0.25">
      <c r="A28">
        <v>2</v>
      </c>
      <c r="B28" t="s">
        <v>103</v>
      </c>
    </row>
    <row r="29" spans="1:4" x14ac:dyDescent="0.25">
      <c r="A29">
        <v>2</v>
      </c>
      <c r="B29" t="s">
        <v>104</v>
      </c>
    </row>
    <row r="31" spans="1:4" x14ac:dyDescent="0.25">
      <c r="A31">
        <v>3</v>
      </c>
      <c r="B31" t="s">
        <v>105</v>
      </c>
    </row>
    <row r="32" spans="1:4" x14ac:dyDescent="0.25">
      <c r="C32" t="s">
        <v>106</v>
      </c>
    </row>
    <row r="33" spans="1:3" x14ac:dyDescent="0.25">
      <c r="C33" t="s">
        <v>107</v>
      </c>
    </row>
    <row r="34" spans="1:3" x14ac:dyDescent="0.25">
      <c r="C34" t="s">
        <v>108</v>
      </c>
    </row>
    <row r="35" spans="1:3" x14ac:dyDescent="0.25">
      <c r="C35" t="s">
        <v>101</v>
      </c>
    </row>
    <row r="36" spans="1:3" x14ac:dyDescent="0.25">
      <c r="C36" t="s">
        <v>102</v>
      </c>
    </row>
    <row r="38" spans="1:3" x14ac:dyDescent="0.25">
      <c r="A38">
        <v>4</v>
      </c>
      <c r="B38" t="s">
        <v>109</v>
      </c>
    </row>
    <row r="39" spans="1:3" x14ac:dyDescent="0.25">
      <c r="A39">
        <v>4</v>
      </c>
      <c r="B39" t="s">
        <v>110</v>
      </c>
    </row>
    <row r="40" spans="1:3" x14ac:dyDescent="0.25">
      <c r="C40" t="s">
        <v>111</v>
      </c>
    </row>
    <row r="41" spans="1:3" x14ac:dyDescent="0.25">
      <c r="C41" t="s">
        <v>101</v>
      </c>
    </row>
    <row r="43" spans="1:3" x14ac:dyDescent="0.25">
      <c r="A43">
        <v>5</v>
      </c>
      <c r="B43" t="s">
        <v>112</v>
      </c>
    </row>
    <row r="44" spans="1:3" x14ac:dyDescent="0.25">
      <c r="A44">
        <v>6</v>
      </c>
      <c r="B44" t="s">
        <v>113</v>
      </c>
    </row>
    <row r="47" spans="1:3" s="32" customFormat="1" x14ac:dyDescent="0.25">
      <c r="A47" s="31" t="s">
        <v>114</v>
      </c>
    </row>
    <row r="48" spans="1:3" x14ac:dyDescent="0.25">
      <c r="B48" t="s">
        <v>115</v>
      </c>
    </row>
    <row r="49" spans="2:2" x14ac:dyDescent="0.25">
      <c r="B49" t="s">
        <v>116</v>
      </c>
    </row>
  </sheetData>
  <hyperlinks>
    <hyperlink ref="A1" location="TOC!A1" display="TOC" xr:uid="{00000000-0004-0000-0100-000000000000}"/>
  </hyperlinks>
  <pageMargins left="0.7" right="0.7" top="0.75" bottom="0.75" header="0.3" footer="0.3"/>
  <pageSetup orientation="portrait" horizontalDpi="0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L45"/>
  <sheetViews>
    <sheetView topLeftCell="A4" zoomScale="115" zoomScaleNormal="115" workbookViewId="0">
      <selection activeCell="J35" sqref="J35"/>
    </sheetView>
  </sheetViews>
  <sheetFormatPr defaultRowHeight="15" x14ac:dyDescent="0.25"/>
  <cols>
    <col min="2" max="2" width="25.28515625" customWidth="1"/>
    <col min="3" max="4" width="9.140625" style="170"/>
    <col min="7" max="7" width="11.140625" customWidth="1"/>
    <col min="9" max="10" width="18.5703125" customWidth="1"/>
  </cols>
  <sheetData>
    <row r="1" spans="1:12" x14ac:dyDescent="0.25">
      <c r="A1" s="1" t="s">
        <v>0</v>
      </c>
    </row>
    <row r="2" spans="1:12" x14ac:dyDescent="0.25">
      <c r="C2" s="170" t="s">
        <v>427</v>
      </c>
    </row>
    <row r="3" spans="1:12" x14ac:dyDescent="0.25">
      <c r="B3" t="s">
        <v>428</v>
      </c>
      <c r="C3" s="170">
        <v>0.65</v>
      </c>
    </row>
    <row r="4" spans="1:12" x14ac:dyDescent="0.25">
      <c r="B4" t="s">
        <v>429</v>
      </c>
      <c r="C4" s="170">
        <v>0.14000000000000001</v>
      </c>
    </row>
    <row r="5" spans="1:12" x14ac:dyDescent="0.25">
      <c r="B5" t="s">
        <v>430</v>
      </c>
      <c r="C5" s="170">
        <v>0.21</v>
      </c>
    </row>
    <row r="6" spans="1:12" ht="15.75" thickBot="1" x14ac:dyDescent="0.3"/>
    <row r="7" spans="1:12" ht="15.75" thickTop="1" x14ac:dyDescent="0.25">
      <c r="B7" s="179" t="s">
        <v>408</v>
      </c>
      <c r="C7" s="179"/>
      <c r="D7" s="179"/>
      <c r="E7" s="179"/>
      <c r="F7" s="179"/>
      <c r="G7" s="179"/>
      <c r="I7" t="s">
        <v>426</v>
      </c>
      <c r="K7" t="s">
        <v>405</v>
      </c>
      <c r="L7" t="s">
        <v>431</v>
      </c>
    </row>
    <row r="8" spans="1:12" x14ac:dyDescent="0.25">
      <c r="B8" s="180" t="s">
        <v>409</v>
      </c>
      <c r="C8" s="181" t="s">
        <v>410</v>
      </c>
      <c r="D8" s="181" t="s">
        <v>411</v>
      </c>
      <c r="E8" s="184" t="s">
        <v>412</v>
      </c>
      <c r="F8" s="184"/>
      <c r="G8" s="183" t="s">
        <v>413</v>
      </c>
    </row>
    <row r="9" spans="1:12" ht="30" x14ac:dyDescent="0.25">
      <c r="B9" s="180"/>
      <c r="C9" s="181"/>
      <c r="D9" s="181"/>
      <c r="E9" s="151" t="s">
        <v>414</v>
      </c>
      <c r="F9" s="152" t="s">
        <v>415</v>
      </c>
      <c r="G9" s="183"/>
    </row>
    <row r="10" spans="1:12" x14ac:dyDescent="0.25">
      <c r="B10" s="153">
        <v>20</v>
      </c>
      <c r="C10" s="165">
        <v>0.15</v>
      </c>
      <c r="D10" s="165">
        <v>0.05</v>
      </c>
      <c r="E10" s="165">
        <v>4.0000000000000002E-4</v>
      </c>
      <c r="F10" s="165">
        <v>2.9999999999999997E-4</v>
      </c>
      <c r="G10" s="166">
        <v>1E-4</v>
      </c>
      <c r="I10">
        <f>(C10+D10)/100</f>
        <v>2E-3</v>
      </c>
      <c r="K10">
        <v>20</v>
      </c>
      <c r="L10">
        <f t="shared" ref="L10:L18" si="0">I10*$C$3+I24*$C$4+I37*$C$5</f>
        <v>2.2100000000000002E-3</v>
      </c>
    </row>
    <row r="11" spans="1:12" x14ac:dyDescent="0.25">
      <c r="B11" s="153">
        <v>25</v>
      </c>
      <c r="C11" s="165">
        <v>0.2</v>
      </c>
      <c r="D11" s="165">
        <v>7.4999999999999997E-2</v>
      </c>
      <c r="E11" s="154">
        <v>0.04</v>
      </c>
      <c r="F11" s="154">
        <v>0.03</v>
      </c>
      <c r="G11" s="155">
        <v>0.01</v>
      </c>
      <c r="I11">
        <f t="shared" ref="I11:I45" si="1">(C11+D11)/100</f>
        <v>2.7500000000000003E-3</v>
      </c>
      <c r="K11">
        <v>25</v>
      </c>
      <c r="L11">
        <f t="shared" si="0"/>
        <v>3.0300000000000001E-3</v>
      </c>
    </row>
    <row r="12" spans="1:12" x14ac:dyDescent="0.25">
      <c r="B12" s="153">
        <v>30</v>
      </c>
      <c r="C12" s="165">
        <v>0.5</v>
      </c>
      <c r="D12" s="165">
        <v>0.1</v>
      </c>
      <c r="E12" s="154">
        <v>0.04</v>
      </c>
      <c r="F12" s="154">
        <v>0.03</v>
      </c>
      <c r="G12" s="155">
        <v>0.01</v>
      </c>
      <c r="I12">
        <f t="shared" si="1"/>
        <v>6.0000000000000001E-3</v>
      </c>
      <c r="K12">
        <v>30</v>
      </c>
      <c r="L12">
        <f t="shared" si="0"/>
        <v>6.7000000000000002E-3</v>
      </c>
    </row>
    <row r="13" spans="1:12" x14ac:dyDescent="0.25">
      <c r="B13" s="153">
        <v>35</v>
      </c>
      <c r="C13" s="165">
        <v>1</v>
      </c>
      <c r="D13" s="165">
        <v>0.125</v>
      </c>
      <c r="E13" s="154">
        <v>0.04</v>
      </c>
      <c r="F13" s="154">
        <v>0.03</v>
      </c>
      <c r="G13" s="155">
        <v>1.4999999999999999E-2</v>
      </c>
      <c r="I13">
        <f t="shared" si="1"/>
        <v>1.125E-2</v>
      </c>
      <c r="K13">
        <v>35</v>
      </c>
      <c r="L13">
        <f t="shared" si="0"/>
        <v>1.265E-2</v>
      </c>
    </row>
    <row r="14" spans="1:12" x14ac:dyDescent="0.25">
      <c r="B14" s="153">
        <v>40</v>
      </c>
      <c r="C14" s="165">
        <v>1.25</v>
      </c>
      <c r="D14" s="165">
        <v>0.15</v>
      </c>
      <c r="E14" s="154">
        <v>0.05</v>
      </c>
      <c r="F14" s="154">
        <v>0.04</v>
      </c>
      <c r="G14" s="155">
        <v>0.02</v>
      </c>
      <c r="I14">
        <f t="shared" si="1"/>
        <v>1.3999999999999999E-2</v>
      </c>
      <c r="K14">
        <v>40</v>
      </c>
      <c r="L14">
        <f t="shared" si="0"/>
        <v>1.5644999999999999E-2</v>
      </c>
    </row>
    <row r="15" spans="1:12" x14ac:dyDescent="0.25">
      <c r="B15" s="153">
        <v>45</v>
      </c>
      <c r="C15" s="165">
        <v>1.5</v>
      </c>
      <c r="D15" s="165">
        <v>0.17499999999999999</v>
      </c>
      <c r="E15" s="154">
        <v>0.1</v>
      </c>
      <c r="F15" s="154">
        <v>7.0000000000000007E-2</v>
      </c>
      <c r="G15" s="155">
        <v>2.5000000000000001E-2</v>
      </c>
      <c r="I15">
        <f t="shared" si="1"/>
        <v>1.6750000000000001E-2</v>
      </c>
      <c r="K15">
        <v>45</v>
      </c>
      <c r="L15">
        <f t="shared" si="0"/>
        <v>1.8430000000000002E-2</v>
      </c>
    </row>
    <row r="16" spans="1:12" x14ac:dyDescent="0.25">
      <c r="B16" s="153">
        <v>50</v>
      </c>
      <c r="C16" s="165">
        <v>2</v>
      </c>
      <c r="D16" s="165">
        <v>0.2</v>
      </c>
      <c r="E16" s="154">
        <v>0.15</v>
      </c>
      <c r="F16" s="156">
        <v>100</v>
      </c>
      <c r="G16" s="155">
        <v>0.03</v>
      </c>
      <c r="I16">
        <f t="shared" si="1"/>
        <v>2.2000000000000002E-2</v>
      </c>
      <c r="K16">
        <v>50</v>
      </c>
      <c r="L16">
        <f t="shared" si="0"/>
        <v>2.3750000000000004E-2</v>
      </c>
    </row>
    <row r="17" spans="2:12" x14ac:dyDescent="0.25">
      <c r="B17" s="153">
        <v>55</v>
      </c>
      <c r="C17" s="165">
        <v>3</v>
      </c>
      <c r="D17" s="165">
        <v>0.8</v>
      </c>
      <c r="E17" s="154">
        <v>0.2</v>
      </c>
      <c r="F17" s="156">
        <v>150</v>
      </c>
      <c r="G17" s="155">
        <v>3.5000000000000003E-2</v>
      </c>
      <c r="I17">
        <f t="shared" si="1"/>
        <v>3.7999999999999999E-2</v>
      </c>
      <c r="K17">
        <v>55</v>
      </c>
      <c r="L17">
        <f t="shared" si="0"/>
        <v>4.0099999999999997E-2</v>
      </c>
    </row>
    <row r="18" spans="2:12" ht="15.75" thickBot="1" x14ac:dyDescent="0.3">
      <c r="B18" s="157">
        <v>60</v>
      </c>
      <c r="C18" s="169">
        <v>5</v>
      </c>
      <c r="D18" s="169">
        <v>6</v>
      </c>
      <c r="E18" s="158">
        <v>0.3</v>
      </c>
      <c r="F18" s="158">
        <v>0.2</v>
      </c>
      <c r="G18" s="159">
        <v>0.04</v>
      </c>
      <c r="I18">
        <f t="shared" si="1"/>
        <v>0.11</v>
      </c>
      <c r="K18">
        <v>60</v>
      </c>
      <c r="L18">
        <f t="shared" si="0"/>
        <v>0.11280000000000001</v>
      </c>
    </row>
    <row r="19" spans="2:12" ht="15.75" thickTop="1" x14ac:dyDescent="0.25">
      <c r="B19" s="160"/>
      <c r="C19" s="171"/>
      <c r="D19" s="171"/>
      <c r="E19" s="160"/>
      <c r="F19" s="160"/>
      <c r="G19" s="160"/>
    </row>
    <row r="20" spans="2:12" ht="15.75" thickBot="1" x14ac:dyDescent="0.3">
      <c r="B20" s="160"/>
      <c r="C20" s="171"/>
      <c r="D20" s="171"/>
      <c r="E20" s="160"/>
      <c r="F20" s="160"/>
      <c r="G20" s="160"/>
    </row>
    <row r="21" spans="2:12" ht="15.75" thickTop="1" x14ac:dyDescent="0.25">
      <c r="B21" s="179" t="s">
        <v>416</v>
      </c>
      <c r="C21" s="179"/>
      <c r="D21" s="179"/>
      <c r="E21" s="179"/>
      <c r="F21" s="179"/>
      <c r="G21" s="179"/>
    </row>
    <row r="22" spans="2:12" x14ac:dyDescent="0.25">
      <c r="B22" s="180" t="s">
        <v>409</v>
      </c>
      <c r="C22" s="181" t="s">
        <v>417</v>
      </c>
      <c r="D22" s="181" t="s">
        <v>411</v>
      </c>
      <c r="E22" s="182" t="s">
        <v>412</v>
      </c>
      <c r="F22" s="182"/>
      <c r="G22" s="183" t="s">
        <v>413</v>
      </c>
    </row>
    <row r="23" spans="2:12" ht="30" x14ac:dyDescent="0.25">
      <c r="B23" s="180"/>
      <c r="C23" s="181"/>
      <c r="D23" s="181"/>
      <c r="E23" s="152" t="s">
        <v>414</v>
      </c>
      <c r="F23" s="152" t="s">
        <v>415</v>
      </c>
      <c r="G23" s="183"/>
    </row>
    <row r="24" spans="2:12" x14ac:dyDescent="0.25">
      <c r="B24" s="153">
        <v>20</v>
      </c>
      <c r="C24" s="165">
        <v>0.3</v>
      </c>
      <c r="D24" s="165">
        <v>0.05</v>
      </c>
      <c r="E24" s="165">
        <v>4.0000000000000002E-4</v>
      </c>
      <c r="F24" s="165">
        <v>2.9999999999999997E-4</v>
      </c>
      <c r="G24" s="166">
        <v>1E-4</v>
      </c>
      <c r="I24">
        <f t="shared" si="1"/>
        <v>3.4999999999999996E-3</v>
      </c>
    </row>
    <row r="25" spans="2:12" x14ac:dyDescent="0.25">
      <c r="B25" s="153">
        <v>25</v>
      </c>
      <c r="C25" s="165">
        <v>0.4</v>
      </c>
      <c r="D25" s="165">
        <v>7.4999999999999997E-2</v>
      </c>
      <c r="E25" s="154">
        <v>0.04</v>
      </c>
      <c r="F25" s="154">
        <v>0.03</v>
      </c>
      <c r="G25" s="155">
        <v>0.01</v>
      </c>
      <c r="I25">
        <f t="shared" si="1"/>
        <v>4.7500000000000007E-3</v>
      </c>
    </row>
    <row r="26" spans="2:12" x14ac:dyDescent="0.25">
      <c r="B26" s="153">
        <v>30</v>
      </c>
      <c r="C26" s="165">
        <v>1</v>
      </c>
      <c r="D26" s="165">
        <v>0.1</v>
      </c>
      <c r="E26" s="154">
        <v>0.04</v>
      </c>
      <c r="F26" s="154">
        <v>0.03</v>
      </c>
      <c r="G26" s="155">
        <v>0.01</v>
      </c>
      <c r="I26">
        <f t="shared" si="1"/>
        <v>1.1000000000000001E-2</v>
      </c>
    </row>
    <row r="27" spans="2:12" x14ac:dyDescent="0.25">
      <c r="B27" s="153">
        <v>35</v>
      </c>
      <c r="C27" s="165">
        <v>2</v>
      </c>
      <c r="D27" s="165">
        <v>0.125</v>
      </c>
      <c r="E27" s="154">
        <v>0.04</v>
      </c>
      <c r="F27" s="154">
        <v>0.03</v>
      </c>
      <c r="G27" s="155">
        <v>1.4999999999999999E-2</v>
      </c>
      <c r="I27">
        <f t="shared" si="1"/>
        <v>2.1250000000000002E-2</v>
      </c>
    </row>
    <row r="28" spans="2:12" x14ac:dyDescent="0.25">
      <c r="B28" s="153">
        <v>40</v>
      </c>
      <c r="C28" s="165">
        <v>2.5</v>
      </c>
      <c r="D28" s="165">
        <v>0.15</v>
      </c>
      <c r="E28" s="154">
        <v>0.05</v>
      </c>
      <c r="F28" s="154">
        <v>0.04</v>
      </c>
      <c r="G28" s="155">
        <v>0.02</v>
      </c>
      <c r="I28">
        <f t="shared" si="1"/>
        <v>2.6499999999999999E-2</v>
      </c>
    </row>
    <row r="29" spans="2:12" x14ac:dyDescent="0.25">
      <c r="B29" s="153">
        <v>45</v>
      </c>
      <c r="C29" s="165">
        <v>3</v>
      </c>
      <c r="D29" s="165">
        <v>0.17499999999999999</v>
      </c>
      <c r="E29" s="154">
        <v>0.1</v>
      </c>
      <c r="F29" s="154">
        <v>7.0000000000000007E-2</v>
      </c>
      <c r="G29" s="155">
        <v>9.0250000000000004</v>
      </c>
      <c r="I29">
        <f t="shared" si="1"/>
        <v>3.175E-2</v>
      </c>
    </row>
    <row r="30" spans="2:12" x14ac:dyDescent="0.25">
      <c r="B30" s="153">
        <v>50</v>
      </c>
      <c r="C30" s="165">
        <v>4</v>
      </c>
      <c r="D30" s="165">
        <v>0.2</v>
      </c>
      <c r="E30" s="154">
        <v>0.15</v>
      </c>
      <c r="F30" s="154">
        <v>0.1</v>
      </c>
      <c r="G30" s="155">
        <v>0.03</v>
      </c>
      <c r="I30">
        <f t="shared" si="1"/>
        <v>4.2000000000000003E-2</v>
      </c>
    </row>
    <row r="31" spans="2:12" x14ac:dyDescent="0.25">
      <c r="B31" s="153">
        <v>55</v>
      </c>
      <c r="C31" s="165">
        <v>6</v>
      </c>
      <c r="D31" s="165">
        <v>0.8</v>
      </c>
      <c r="E31" s="154">
        <v>0.2</v>
      </c>
      <c r="F31" s="154">
        <v>0.15</v>
      </c>
      <c r="G31" s="155">
        <v>3.5000000000000003E-2</v>
      </c>
      <c r="I31">
        <f t="shared" si="1"/>
        <v>6.8000000000000005E-2</v>
      </c>
    </row>
    <row r="32" spans="2:12" ht="15.75" thickBot="1" x14ac:dyDescent="0.3">
      <c r="B32" s="157">
        <v>60</v>
      </c>
      <c r="C32" s="169">
        <v>10</v>
      </c>
      <c r="D32" s="169">
        <v>6</v>
      </c>
      <c r="E32" s="158">
        <v>0.3</v>
      </c>
      <c r="F32" s="158">
        <v>0.2</v>
      </c>
      <c r="G32" s="159">
        <v>0.04</v>
      </c>
      <c r="I32">
        <f t="shared" si="1"/>
        <v>0.16</v>
      </c>
    </row>
    <row r="33" spans="2:9" ht="16.5" thickTop="1" thickBot="1" x14ac:dyDescent="0.3"/>
    <row r="34" spans="2:9" ht="48.75" customHeight="1" thickTop="1" x14ac:dyDescent="0.25">
      <c r="B34" s="174" t="s">
        <v>418</v>
      </c>
      <c r="C34" s="174"/>
      <c r="D34" s="174"/>
      <c r="E34" s="174"/>
      <c r="F34" s="174"/>
      <c r="G34" s="174"/>
    </row>
    <row r="35" spans="2:9" x14ac:dyDescent="0.25">
      <c r="B35" s="175" t="s">
        <v>419</v>
      </c>
      <c r="C35" s="176" t="s">
        <v>420</v>
      </c>
      <c r="D35" s="176" t="s">
        <v>421</v>
      </c>
      <c r="E35" s="177" t="s">
        <v>422</v>
      </c>
      <c r="F35" s="177"/>
      <c r="G35" s="178" t="s">
        <v>423</v>
      </c>
    </row>
    <row r="36" spans="2:9" x14ac:dyDescent="0.25">
      <c r="B36" s="175"/>
      <c r="C36" s="176"/>
      <c r="D36" s="176"/>
      <c r="E36" s="161" t="s">
        <v>424</v>
      </c>
      <c r="F36" s="161" t="s">
        <v>425</v>
      </c>
      <c r="G36" s="178"/>
    </row>
    <row r="37" spans="2:9" x14ac:dyDescent="0.25">
      <c r="B37" s="162">
        <v>20</v>
      </c>
      <c r="C37" s="167">
        <v>0.15</v>
      </c>
      <c r="D37" s="167">
        <v>0.05</v>
      </c>
      <c r="E37" s="167">
        <v>4.0000000000000002E-4</v>
      </c>
      <c r="F37" s="167">
        <v>2.9999999999999997E-4</v>
      </c>
      <c r="G37" s="168">
        <v>1E-4</v>
      </c>
      <c r="I37">
        <f t="shared" si="1"/>
        <v>2E-3</v>
      </c>
    </row>
    <row r="38" spans="2:9" x14ac:dyDescent="0.25">
      <c r="B38" s="162">
        <v>25</v>
      </c>
      <c r="C38" s="167">
        <v>0.2</v>
      </c>
      <c r="D38" s="167">
        <v>7.4999999999999997E-2</v>
      </c>
      <c r="E38" s="163">
        <v>0.04</v>
      </c>
      <c r="F38" s="163">
        <v>0.03</v>
      </c>
      <c r="G38" s="164">
        <v>0.01</v>
      </c>
      <c r="I38">
        <f t="shared" si="1"/>
        <v>2.7500000000000003E-3</v>
      </c>
    </row>
    <row r="39" spans="2:9" x14ac:dyDescent="0.25">
      <c r="B39" s="162">
        <v>30</v>
      </c>
      <c r="C39" s="167">
        <v>0.5</v>
      </c>
      <c r="D39" s="167">
        <v>0.1</v>
      </c>
      <c r="E39" s="163">
        <v>0.04</v>
      </c>
      <c r="F39" s="163">
        <v>0.03</v>
      </c>
      <c r="G39" s="164">
        <v>0.01</v>
      </c>
      <c r="I39">
        <f t="shared" si="1"/>
        <v>6.0000000000000001E-3</v>
      </c>
    </row>
    <row r="40" spans="2:9" x14ac:dyDescent="0.25">
      <c r="B40" s="162">
        <v>35</v>
      </c>
      <c r="C40" s="167">
        <v>1</v>
      </c>
      <c r="D40" s="167">
        <v>0.125</v>
      </c>
      <c r="E40" s="163">
        <v>0.04</v>
      </c>
      <c r="F40" s="163">
        <v>0.03</v>
      </c>
      <c r="G40" s="164">
        <v>1.4999999999999999E-2</v>
      </c>
      <c r="I40">
        <f t="shared" si="1"/>
        <v>1.125E-2</v>
      </c>
    </row>
    <row r="41" spans="2:9" x14ac:dyDescent="0.25">
      <c r="B41" s="162">
        <v>40</v>
      </c>
      <c r="C41" s="167">
        <v>1.2</v>
      </c>
      <c r="D41" s="167">
        <v>0.15</v>
      </c>
      <c r="E41" s="163">
        <v>0.05</v>
      </c>
      <c r="F41" s="163">
        <v>0.04</v>
      </c>
      <c r="G41" s="164">
        <v>0.02</v>
      </c>
      <c r="I41">
        <f t="shared" si="1"/>
        <v>1.3499999999999998E-2</v>
      </c>
    </row>
    <row r="42" spans="2:9" x14ac:dyDescent="0.25">
      <c r="B42" s="162">
        <v>45</v>
      </c>
      <c r="C42" s="167">
        <v>1.3</v>
      </c>
      <c r="D42" s="167">
        <v>0.17499999999999999</v>
      </c>
      <c r="E42" s="163">
        <v>0.1</v>
      </c>
      <c r="F42" s="163">
        <v>7.0000000000000007E-2</v>
      </c>
      <c r="G42" s="164">
        <v>2.5000000000000001E-2</v>
      </c>
      <c r="I42">
        <f t="shared" si="1"/>
        <v>1.4750000000000001E-2</v>
      </c>
    </row>
    <row r="43" spans="2:9" x14ac:dyDescent="0.25">
      <c r="B43" s="162">
        <v>50</v>
      </c>
      <c r="C43" s="167">
        <v>1.5</v>
      </c>
      <c r="D43" s="167">
        <v>0.2</v>
      </c>
      <c r="E43" s="163">
        <v>0.15</v>
      </c>
      <c r="F43" s="163">
        <v>0.1</v>
      </c>
      <c r="G43" s="164">
        <v>0.03</v>
      </c>
      <c r="I43">
        <f t="shared" si="1"/>
        <v>1.7000000000000001E-2</v>
      </c>
    </row>
    <row r="44" spans="2:9" x14ac:dyDescent="0.25">
      <c r="B44" s="162">
        <v>55</v>
      </c>
      <c r="C44" s="167">
        <v>2</v>
      </c>
      <c r="D44" s="167">
        <v>0.8</v>
      </c>
      <c r="E44" s="163">
        <v>0.2</v>
      </c>
      <c r="F44" s="163">
        <v>0.15</v>
      </c>
      <c r="G44" s="164">
        <v>3.5000000000000003E-2</v>
      </c>
      <c r="I44">
        <f t="shared" si="1"/>
        <v>2.7999999999999997E-2</v>
      </c>
    </row>
    <row r="45" spans="2:9" x14ac:dyDescent="0.25">
      <c r="B45" s="162">
        <v>60</v>
      </c>
      <c r="C45" s="167">
        <v>3</v>
      </c>
      <c r="D45" s="167">
        <v>6</v>
      </c>
      <c r="E45" s="163">
        <v>0.3</v>
      </c>
      <c r="F45" s="163">
        <v>0.2</v>
      </c>
      <c r="G45" s="164">
        <v>0.04</v>
      </c>
      <c r="I45">
        <f t="shared" si="1"/>
        <v>0.09</v>
      </c>
    </row>
  </sheetData>
  <mergeCells count="18">
    <mergeCell ref="B7:G7"/>
    <mergeCell ref="B8:B9"/>
    <mergeCell ref="C8:C9"/>
    <mergeCell ref="D8:D9"/>
    <mergeCell ref="E8:F8"/>
    <mergeCell ref="G8:G9"/>
    <mergeCell ref="B21:G21"/>
    <mergeCell ref="B22:B23"/>
    <mergeCell ref="C22:C23"/>
    <mergeCell ref="D22:D23"/>
    <mergeCell ref="E22:F22"/>
    <mergeCell ref="G22:G23"/>
    <mergeCell ref="B34:G34"/>
    <mergeCell ref="B35:B36"/>
    <mergeCell ref="C35:C36"/>
    <mergeCell ref="D35:D36"/>
    <mergeCell ref="E35:F35"/>
    <mergeCell ref="G35:G36"/>
  </mergeCells>
  <hyperlinks>
    <hyperlink ref="A1" location="TOC!A1" display="TOC" xr:uid="{00000000-0004-0000-1100-000000000000}"/>
  </hyperlink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L3"/>
  <sheetViews>
    <sheetView workbookViewId="0">
      <selection activeCell="K19" sqref="K19"/>
    </sheetView>
  </sheetViews>
  <sheetFormatPr defaultRowHeight="15" x14ac:dyDescent="0.25"/>
  <sheetData>
    <row r="1" spans="1:12" x14ac:dyDescent="0.25">
      <c r="A1" s="1" t="s">
        <v>0</v>
      </c>
    </row>
    <row r="2" spans="1:12" x14ac:dyDescent="0.25">
      <c r="B2" s="36"/>
    </row>
    <row r="3" spans="1:12" x14ac:dyDescent="0.25">
      <c r="A3" t="s">
        <v>272</v>
      </c>
      <c r="L3" t="s">
        <v>273</v>
      </c>
    </row>
  </sheetData>
  <hyperlinks>
    <hyperlink ref="A1" location="TOC!A1" display="TOC" xr:uid="{00000000-0004-0000-1200-000000000000}"/>
  </hyperlink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39"/>
  <sheetViews>
    <sheetView workbookViewId="0"/>
  </sheetViews>
  <sheetFormatPr defaultRowHeight="15" x14ac:dyDescent="0.25"/>
  <cols>
    <col min="1" max="1" width="12.7109375" style="2" customWidth="1"/>
    <col min="2" max="16384" width="9.140625" style="2"/>
  </cols>
  <sheetData>
    <row r="1" spans="1:2" x14ac:dyDescent="0.25">
      <c r="A1" s="1" t="s">
        <v>0</v>
      </c>
    </row>
    <row r="2" spans="1:2" x14ac:dyDescent="0.25">
      <c r="A2" s="3"/>
    </row>
    <row r="3" spans="1:2" x14ac:dyDescent="0.25">
      <c r="A3" s="3" t="s">
        <v>131</v>
      </c>
    </row>
    <row r="4" spans="1:2" x14ac:dyDescent="0.25">
      <c r="A4" s="3"/>
      <c r="B4" s="2" t="s">
        <v>234</v>
      </c>
    </row>
    <row r="5" spans="1:2" x14ac:dyDescent="0.25">
      <c r="A5" s="3"/>
      <c r="B5" s="2" t="s">
        <v>229</v>
      </c>
    </row>
    <row r="6" spans="1:2" x14ac:dyDescent="0.25">
      <c r="A6" s="3"/>
      <c r="B6" s="2" t="s">
        <v>228</v>
      </c>
    </row>
    <row r="7" spans="1:2" x14ac:dyDescent="0.25">
      <c r="A7" s="3"/>
      <c r="B7" s="2" t="s">
        <v>230</v>
      </c>
    </row>
    <row r="8" spans="1:2" x14ac:dyDescent="0.25">
      <c r="A8" s="3"/>
      <c r="B8" s="2" t="s">
        <v>231</v>
      </c>
    </row>
    <row r="9" spans="1:2" x14ac:dyDescent="0.25">
      <c r="A9" s="3"/>
      <c r="B9" s="2" t="s">
        <v>232</v>
      </c>
    </row>
    <row r="10" spans="1:2" x14ac:dyDescent="0.25">
      <c r="A10" s="3"/>
      <c r="B10" s="2" t="s">
        <v>233</v>
      </c>
    </row>
    <row r="11" spans="1:2" x14ac:dyDescent="0.25">
      <c r="A11" s="3"/>
    </row>
    <row r="12" spans="1:2" x14ac:dyDescent="0.25">
      <c r="A12" s="3" t="s">
        <v>245</v>
      </c>
    </row>
    <row r="13" spans="1:2" x14ac:dyDescent="0.25">
      <c r="A13" s="3"/>
      <c r="B13" s="2" t="s">
        <v>246</v>
      </c>
    </row>
    <row r="14" spans="1:2" x14ac:dyDescent="0.25">
      <c r="A14" s="3"/>
    </row>
    <row r="15" spans="1:2" x14ac:dyDescent="0.25">
      <c r="A15" s="3"/>
    </row>
    <row r="16" spans="1:2" x14ac:dyDescent="0.25">
      <c r="A16" s="3"/>
    </row>
    <row r="17" spans="1:2" x14ac:dyDescent="0.25">
      <c r="A17" s="3"/>
    </row>
    <row r="19" spans="1:2" x14ac:dyDescent="0.25">
      <c r="A19" s="3" t="s">
        <v>1</v>
      </c>
      <c r="B19" s="4" t="s">
        <v>2</v>
      </c>
    </row>
    <row r="20" spans="1:2" x14ac:dyDescent="0.25">
      <c r="A20" s="3" t="s">
        <v>3</v>
      </c>
      <c r="B20" s="4" t="s">
        <v>4</v>
      </c>
    </row>
    <row r="21" spans="1:2" x14ac:dyDescent="0.25">
      <c r="A21" s="3" t="s">
        <v>5</v>
      </c>
      <c r="B21" s="4" t="s">
        <v>6</v>
      </c>
    </row>
    <row r="22" spans="1:2" x14ac:dyDescent="0.25">
      <c r="A22" s="3" t="s">
        <v>7</v>
      </c>
      <c r="B22" s="6" t="s">
        <v>8</v>
      </c>
    </row>
    <row r="23" spans="1:2" x14ac:dyDescent="0.25">
      <c r="A23" s="3" t="s">
        <v>9</v>
      </c>
      <c r="B23" s="4" t="s">
        <v>10</v>
      </c>
    </row>
    <row r="24" spans="1:2" x14ac:dyDescent="0.25">
      <c r="A24" s="3" t="s">
        <v>11</v>
      </c>
      <c r="B24" s="4" t="s">
        <v>12</v>
      </c>
    </row>
    <row r="25" spans="1:2" x14ac:dyDescent="0.25">
      <c r="A25" s="3" t="s">
        <v>13</v>
      </c>
      <c r="B25" s="4" t="s">
        <v>14</v>
      </c>
    </row>
    <row r="39" spans="5:8" x14ac:dyDescent="0.25">
      <c r="E39" s="5"/>
      <c r="F39" s="5"/>
      <c r="G39" s="5"/>
      <c r="H39" s="5"/>
    </row>
  </sheetData>
  <hyperlinks>
    <hyperlink ref="B19" r:id="rId1" xr:uid="{00000000-0004-0000-0200-000000000000}"/>
    <hyperlink ref="B20" r:id="rId2" xr:uid="{00000000-0004-0000-0200-000001000000}"/>
    <hyperlink ref="B21" r:id="rId3" xr:uid="{00000000-0004-0000-0200-000002000000}"/>
    <hyperlink ref="B22" r:id="rId4" xr:uid="{00000000-0004-0000-0200-000003000000}"/>
    <hyperlink ref="B23" r:id="rId5" xr:uid="{00000000-0004-0000-0200-000004000000}"/>
    <hyperlink ref="B24" r:id="rId6" xr:uid="{00000000-0004-0000-0200-000005000000}"/>
    <hyperlink ref="B25" r:id="rId7" xr:uid="{00000000-0004-0000-0200-000006000000}"/>
    <hyperlink ref="A1" location="TOC!A1" display="TOC" xr:uid="{00000000-0004-0000-0200-000007000000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D56"/>
  <sheetViews>
    <sheetView topLeftCell="A10" workbookViewId="0">
      <selection activeCell="E55" sqref="E55"/>
    </sheetView>
  </sheetViews>
  <sheetFormatPr defaultRowHeight="15" x14ac:dyDescent="0.25"/>
  <cols>
    <col min="2" max="2" width="52" customWidth="1"/>
    <col min="3" max="3" width="49.5703125" customWidth="1"/>
  </cols>
  <sheetData>
    <row r="1" spans="1:3" x14ac:dyDescent="0.25">
      <c r="A1" s="1" t="s">
        <v>0</v>
      </c>
    </row>
    <row r="4" spans="1:3" x14ac:dyDescent="0.25">
      <c r="A4" s="7" t="s">
        <v>132</v>
      </c>
      <c r="C4" s="7"/>
    </row>
    <row r="5" spans="1:3" ht="30" x14ac:dyDescent="0.25">
      <c r="A5" s="34" t="s">
        <v>133</v>
      </c>
      <c r="B5" s="34" t="s">
        <v>134</v>
      </c>
      <c r="C5" s="34" t="s">
        <v>135</v>
      </c>
    </row>
    <row r="6" spans="1:3" x14ac:dyDescent="0.25">
      <c r="A6">
        <v>9</v>
      </c>
      <c r="B6" t="s">
        <v>136</v>
      </c>
      <c r="C6" t="s">
        <v>137</v>
      </c>
    </row>
    <row r="7" spans="1:3" x14ac:dyDescent="0.25">
      <c r="A7">
        <v>83</v>
      </c>
      <c r="B7" t="s">
        <v>138</v>
      </c>
      <c r="C7" t="s">
        <v>139</v>
      </c>
    </row>
    <row r="8" spans="1:3" x14ac:dyDescent="0.25">
      <c r="A8">
        <v>26</v>
      </c>
      <c r="B8" t="s">
        <v>140</v>
      </c>
      <c r="C8" t="s">
        <v>141</v>
      </c>
    </row>
    <row r="9" spans="1:3" x14ac:dyDescent="0.25">
      <c r="A9">
        <v>125</v>
      </c>
      <c r="B9" t="s">
        <v>142</v>
      </c>
      <c r="C9" t="s">
        <v>143</v>
      </c>
    </row>
    <row r="10" spans="1:3" x14ac:dyDescent="0.25">
      <c r="A10">
        <v>85</v>
      </c>
      <c r="B10" t="s">
        <v>144</v>
      </c>
      <c r="C10" t="s">
        <v>145</v>
      </c>
    </row>
    <row r="11" spans="1:3" x14ac:dyDescent="0.25">
      <c r="A11">
        <v>115</v>
      </c>
      <c r="B11" t="s">
        <v>146</v>
      </c>
      <c r="C11" t="s">
        <v>147</v>
      </c>
    </row>
    <row r="12" spans="1:3" x14ac:dyDescent="0.25">
      <c r="A12">
        <v>80</v>
      </c>
      <c r="B12" t="s">
        <v>148</v>
      </c>
      <c r="C12" t="s">
        <v>149</v>
      </c>
    </row>
    <row r="13" spans="1:3" x14ac:dyDescent="0.25">
      <c r="A13">
        <v>91</v>
      </c>
      <c r="B13" t="s">
        <v>150</v>
      </c>
      <c r="C13" t="s">
        <v>151</v>
      </c>
    </row>
    <row r="14" spans="1:3" x14ac:dyDescent="0.25">
      <c r="A14">
        <v>76</v>
      </c>
      <c r="B14" t="s">
        <v>152</v>
      </c>
      <c r="C14" t="s">
        <v>153</v>
      </c>
    </row>
    <row r="15" spans="1:3" x14ac:dyDescent="0.25">
      <c r="A15">
        <v>43</v>
      </c>
      <c r="B15" t="s">
        <v>154</v>
      </c>
      <c r="C15" t="s">
        <v>155</v>
      </c>
    </row>
    <row r="16" spans="1:3" x14ac:dyDescent="0.25">
      <c r="A16">
        <v>32</v>
      </c>
      <c r="B16" t="s">
        <v>156</v>
      </c>
      <c r="C16" t="s">
        <v>157</v>
      </c>
    </row>
    <row r="17" spans="1:3" x14ac:dyDescent="0.25">
      <c r="A17">
        <v>6</v>
      </c>
      <c r="B17" t="s">
        <v>158</v>
      </c>
      <c r="C17" t="s">
        <v>159</v>
      </c>
    </row>
    <row r="18" spans="1:3" x14ac:dyDescent="0.25">
      <c r="A18">
        <v>119</v>
      </c>
      <c r="B18" t="s">
        <v>160</v>
      </c>
      <c r="C18" t="s">
        <v>161</v>
      </c>
    </row>
    <row r="19" spans="1:3" x14ac:dyDescent="0.25">
      <c r="A19">
        <v>38</v>
      </c>
      <c r="B19" t="s">
        <v>162</v>
      </c>
      <c r="C19" t="s">
        <v>163</v>
      </c>
    </row>
    <row r="20" spans="1:3" x14ac:dyDescent="0.25">
      <c r="A20">
        <v>69</v>
      </c>
      <c r="B20" t="s">
        <v>164</v>
      </c>
      <c r="C20" t="s">
        <v>165</v>
      </c>
    </row>
    <row r="22" spans="1:3" x14ac:dyDescent="0.25">
      <c r="A22" s="7" t="s">
        <v>166</v>
      </c>
      <c r="C22" s="7"/>
    </row>
    <row r="23" spans="1:3" ht="30" x14ac:dyDescent="0.25">
      <c r="A23" s="34" t="s">
        <v>133</v>
      </c>
      <c r="B23" s="34"/>
      <c r="C23" s="34" t="s">
        <v>135</v>
      </c>
    </row>
    <row r="24" spans="1:3" x14ac:dyDescent="0.25">
      <c r="A24">
        <v>10</v>
      </c>
      <c r="B24" t="s">
        <v>167</v>
      </c>
      <c r="C24" t="s">
        <v>168</v>
      </c>
    </row>
    <row r="25" spans="1:3" x14ac:dyDescent="0.25">
      <c r="A25">
        <v>108</v>
      </c>
      <c r="B25" t="s">
        <v>169</v>
      </c>
      <c r="C25" t="s">
        <v>170</v>
      </c>
    </row>
    <row r="26" spans="1:3" x14ac:dyDescent="0.25">
      <c r="A26">
        <v>78</v>
      </c>
      <c r="B26" t="s">
        <v>171</v>
      </c>
      <c r="C26" t="s">
        <v>172</v>
      </c>
    </row>
    <row r="27" spans="1:3" x14ac:dyDescent="0.25">
      <c r="A27">
        <v>88</v>
      </c>
      <c r="B27" t="s">
        <v>173</v>
      </c>
      <c r="C27" t="s">
        <v>174</v>
      </c>
    </row>
    <row r="28" spans="1:3" x14ac:dyDescent="0.25">
      <c r="A28">
        <v>28</v>
      </c>
      <c r="B28" t="s">
        <v>175</v>
      </c>
      <c r="C28" t="s">
        <v>176</v>
      </c>
    </row>
    <row r="29" spans="1:3" x14ac:dyDescent="0.25">
      <c r="A29">
        <v>111</v>
      </c>
      <c r="B29" t="s">
        <v>177</v>
      </c>
      <c r="C29" t="s">
        <v>178</v>
      </c>
    </row>
    <row r="30" spans="1:3" x14ac:dyDescent="0.25">
      <c r="A30">
        <v>92</v>
      </c>
      <c r="B30" t="s">
        <v>179</v>
      </c>
      <c r="C30" t="s">
        <v>180</v>
      </c>
    </row>
    <row r="31" spans="1:3" x14ac:dyDescent="0.25">
      <c r="A31">
        <v>34</v>
      </c>
      <c r="B31" t="s">
        <v>181</v>
      </c>
      <c r="C31" t="s">
        <v>182</v>
      </c>
    </row>
    <row r="32" spans="1:3" x14ac:dyDescent="0.25">
      <c r="A32">
        <v>77</v>
      </c>
      <c r="B32" t="s">
        <v>183</v>
      </c>
      <c r="C32" t="s">
        <v>184</v>
      </c>
    </row>
    <row r="33" spans="1:4" x14ac:dyDescent="0.25">
      <c r="A33">
        <v>53</v>
      </c>
      <c r="B33" t="s">
        <v>185</v>
      </c>
      <c r="C33" t="s">
        <v>186</v>
      </c>
    </row>
    <row r="34" spans="1:4" x14ac:dyDescent="0.25">
      <c r="A34">
        <v>64</v>
      </c>
      <c r="B34" t="s">
        <v>187</v>
      </c>
      <c r="C34" t="s">
        <v>188</v>
      </c>
    </row>
    <row r="35" spans="1:4" x14ac:dyDescent="0.25">
      <c r="A35">
        <v>49</v>
      </c>
      <c r="B35" t="s">
        <v>189</v>
      </c>
      <c r="C35" t="s">
        <v>190</v>
      </c>
    </row>
    <row r="36" spans="1:4" x14ac:dyDescent="0.25">
      <c r="A36">
        <v>51</v>
      </c>
      <c r="B36" t="s">
        <v>191</v>
      </c>
      <c r="C36" t="s">
        <v>192</v>
      </c>
    </row>
    <row r="37" spans="1:4" x14ac:dyDescent="0.25">
      <c r="A37">
        <v>2</v>
      </c>
      <c r="B37" t="s">
        <v>193</v>
      </c>
      <c r="C37" t="s">
        <v>194</v>
      </c>
    </row>
    <row r="38" spans="1:4" x14ac:dyDescent="0.25">
      <c r="A38">
        <v>73</v>
      </c>
      <c r="B38" t="s">
        <v>195</v>
      </c>
      <c r="C38" t="s">
        <v>196</v>
      </c>
    </row>
    <row r="40" spans="1:4" x14ac:dyDescent="0.25">
      <c r="A40" s="7" t="s">
        <v>197</v>
      </c>
      <c r="C40" s="7"/>
    </row>
    <row r="41" spans="1:4" x14ac:dyDescent="0.25">
      <c r="A41" s="34" t="s">
        <v>133</v>
      </c>
      <c r="B41" s="34"/>
      <c r="C41" s="34" t="s">
        <v>135</v>
      </c>
    </row>
    <row r="42" spans="1:4" x14ac:dyDescent="0.25">
      <c r="A42">
        <v>150</v>
      </c>
      <c r="B42" t="s">
        <v>198</v>
      </c>
      <c r="C42" t="s">
        <v>199</v>
      </c>
      <c r="D42" t="s">
        <v>274</v>
      </c>
    </row>
    <row r="43" spans="1:4" x14ac:dyDescent="0.25">
      <c r="A43">
        <v>84</v>
      </c>
      <c r="B43" t="s">
        <v>200</v>
      </c>
      <c r="C43" t="s">
        <v>201</v>
      </c>
      <c r="D43" t="s">
        <v>275</v>
      </c>
    </row>
    <row r="44" spans="1:4" x14ac:dyDescent="0.25">
      <c r="A44">
        <v>72</v>
      </c>
      <c r="B44" t="s">
        <v>202</v>
      </c>
      <c r="C44" t="s">
        <v>203</v>
      </c>
      <c r="D44" t="s">
        <v>276</v>
      </c>
    </row>
    <row r="45" spans="1:4" x14ac:dyDescent="0.25">
      <c r="A45">
        <v>140</v>
      </c>
      <c r="B45" t="s">
        <v>204</v>
      </c>
      <c r="C45" t="s">
        <v>205</v>
      </c>
      <c r="D45" t="s">
        <v>275</v>
      </c>
    </row>
    <row r="46" spans="1:4" x14ac:dyDescent="0.25">
      <c r="A46">
        <v>86</v>
      </c>
      <c r="B46" t="s">
        <v>206</v>
      </c>
      <c r="C46" t="s">
        <v>207</v>
      </c>
      <c r="D46" t="s">
        <v>274</v>
      </c>
    </row>
    <row r="47" spans="1:4" x14ac:dyDescent="0.25">
      <c r="A47">
        <v>149</v>
      </c>
      <c r="B47" t="s">
        <v>208</v>
      </c>
      <c r="C47" t="s">
        <v>209</v>
      </c>
    </row>
    <row r="48" spans="1:4" x14ac:dyDescent="0.25">
      <c r="A48">
        <v>117</v>
      </c>
      <c r="B48" t="s">
        <v>210</v>
      </c>
      <c r="C48" t="s">
        <v>211</v>
      </c>
    </row>
    <row r="49" spans="1:3" x14ac:dyDescent="0.25">
      <c r="A49">
        <v>68</v>
      </c>
      <c r="B49" t="s">
        <v>212</v>
      </c>
      <c r="C49" t="s">
        <v>213</v>
      </c>
    </row>
    <row r="50" spans="1:3" x14ac:dyDescent="0.25">
      <c r="A50">
        <v>133</v>
      </c>
      <c r="B50" t="s">
        <v>214</v>
      </c>
      <c r="C50" t="s">
        <v>215</v>
      </c>
    </row>
    <row r="51" spans="1:3" x14ac:dyDescent="0.25">
      <c r="A51">
        <v>5</v>
      </c>
      <c r="B51" t="s">
        <v>216</v>
      </c>
      <c r="C51" t="s">
        <v>217</v>
      </c>
    </row>
    <row r="52" spans="1:3" x14ac:dyDescent="0.25">
      <c r="A52">
        <v>19</v>
      </c>
      <c r="B52" t="s">
        <v>218</v>
      </c>
      <c r="C52" t="s">
        <v>219</v>
      </c>
    </row>
    <row r="53" spans="1:3" x14ac:dyDescent="0.25">
      <c r="A53">
        <v>99</v>
      </c>
      <c r="B53" t="s">
        <v>220</v>
      </c>
      <c r="C53" t="s">
        <v>221</v>
      </c>
    </row>
    <row r="54" spans="1:3" x14ac:dyDescent="0.25">
      <c r="A54">
        <v>30</v>
      </c>
      <c r="B54" t="s">
        <v>222</v>
      </c>
      <c r="C54" t="s">
        <v>223</v>
      </c>
    </row>
    <row r="55" spans="1:3" x14ac:dyDescent="0.25">
      <c r="A55">
        <v>135</v>
      </c>
      <c r="B55" t="s">
        <v>224</v>
      </c>
      <c r="C55" t="s">
        <v>225</v>
      </c>
    </row>
    <row r="56" spans="1:3" x14ac:dyDescent="0.25">
      <c r="A56">
        <v>146</v>
      </c>
      <c r="B56" t="s">
        <v>226</v>
      </c>
      <c r="C56" t="s">
        <v>227</v>
      </c>
    </row>
  </sheetData>
  <hyperlinks>
    <hyperlink ref="A1" location="TOC!A1" display="TOC" xr:uid="{00000000-0004-0000-0300-000000000000}"/>
  </hyperlink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L36"/>
  <sheetViews>
    <sheetView zoomScale="120" zoomScaleNormal="120" workbookViewId="0">
      <pane xSplit="5" ySplit="7" topLeftCell="F8" activePane="bottomRight" state="frozen"/>
      <selection pane="topRight" activeCell="D1" sqref="D1"/>
      <selection pane="bottomLeft" activeCell="A4" sqref="A4"/>
      <selection pane="bottomRight" activeCell="C37" sqref="C37"/>
    </sheetView>
  </sheetViews>
  <sheetFormatPr defaultRowHeight="15" x14ac:dyDescent="0.25"/>
  <cols>
    <col min="3" max="3" width="32.5703125" customWidth="1"/>
    <col min="4" max="4" width="17.85546875" customWidth="1"/>
    <col min="5" max="5" width="31.5703125" customWidth="1"/>
    <col min="6" max="6" width="23" customWidth="1"/>
    <col min="7" max="7" width="19.5703125" customWidth="1"/>
    <col min="8" max="8" width="13.5703125" customWidth="1"/>
    <col min="9" max="9" width="26" customWidth="1"/>
    <col min="10" max="10" width="15.5703125" customWidth="1"/>
    <col min="11" max="11" width="31.140625" customWidth="1"/>
    <col min="12" max="12" width="11.85546875" customWidth="1"/>
    <col min="13" max="13" width="38.85546875" customWidth="1"/>
    <col min="14" max="14" width="24" customWidth="1"/>
    <col min="15" max="15" width="34.7109375" bestFit="1" customWidth="1"/>
    <col min="16" max="16" width="8.140625" bestFit="1" customWidth="1"/>
  </cols>
  <sheetData>
    <row r="1" spans="1:12" x14ac:dyDescent="0.25">
      <c r="A1" s="1" t="s">
        <v>0</v>
      </c>
    </row>
    <row r="2" spans="1:12" ht="15" customHeight="1" x14ac:dyDescent="0.25">
      <c r="A2" s="11" t="s">
        <v>37</v>
      </c>
      <c r="B2" s="12" t="s">
        <v>38</v>
      </c>
      <c r="J2" s="25" t="s">
        <v>84</v>
      </c>
      <c r="K2" s="25"/>
      <c r="L2" s="25"/>
    </row>
    <row r="3" spans="1:12" x14ac:dyDescent="0.25">
      <c r="A3" s="11" t="s">
        <v>39</v>
      </c>
      <c r="B3" s="12" t="s">
        <v>436</v>
      </c>
      <c r="J3" s="25"/>
      <c r="K3" s="25"/>
      <c r="L3" s="25"/>
    </row>
    <row r="4" spans="1:12" x14ac:dyDescent="0.25">
      <c r="A4" s="11"/>
      <c r="B4" s="12"/>
      <c r="J4" s="25"/>
      <c r="K4" s="25"/>
      <c r="L4" s="25"/>
    </row>
    <row r="5" spans="1:12" x14ac:dyDescent="0.25">
      <c r="A5" s="11"/>
      <c r="B5" s="12"/>
      <c r="J5" s="25"/>
      <c r="K5" s="25"/>
      <c r="L5" s="25"/>
    </row>
    <row r="6" spans="1:12" x14ac:dyDescent="0.25">
      <c r="J6" s="25"/>
      <c r="K6" s="25"/>
      <c r="L6" s="25"/>
    </row>
    <row r="7" spans="1:12" s="7" customFormat="1" x14ac:dyDescent="0.25">
      <c r="B7" s="7" t="s">
        <v>24</v>
      </c>
      <c r="C7" s="7" t="s">
        <v>19</v>
      </c>
      <c r="D7" s="7" t="s">
        <v>277</v>
      </c>
      <c r="E7" s="7" t="s">
        <v>20</v>
      </c>
      <c r="F7" s="7" t="s">
        <v>67</v>
      </c>
      <c r="G7" s="7" t="s">
        <v>87</v>
      </c>
      <c r="H7" s="7" t="s">
        <v>85</v>
      </c>
      <c r="I7" s="7" t="s">
        <v>82</v>
      </c>
      <c r="J7" s="7" t="s">
        <v>83</v>
      </c>
      <c r="K7" s="7" t="s">
        <v>86</v>
      </c>
    </row>
    <row r="8" spans="1:12" s="7" customFormat="1" x14ac:dyDescent="0.25">
      <c r="B8" s="47" t="s">
        <v>295</v>
      </c>
      <c r="C8" s="47" t="s">
        <v>296</v>
      </c>
      <c r="D8" s="28" t="s">
        <v>289</v>
      </c>
      <c r="F8" t="s">
        <v>298</v>
      </c>
    </row>
    <row r="9" spans="1:12" s="7" customFormat="1" x14ac:dyDescent="0.25">
      <c r="B9" s="47" t="s">
        <v>295</v>
      </c>
      <c r="C9" s="47" t="s">
        <v>297</v>
      </c>
      <c r="D9" s="28" t="s">
        <v>289</v>
      </c>
      <c r="F9" s="47" t="s">
        <v>299</v>
      </c>
    </row>
    <row r="10" spans="1:12" s="7" customFormat="1" x14ac:dyDescent="0.25">
      <c r="F10" s="150"/>
    </row>
    <row r="11" spans="1:12" x14ac:dyDescent="0.25">
      <c r="B11" s="28" t="s">
        <v>23</v>
      </c>
      <c r="C11" s="28" t="s">
        <v>15</v>
      </c>
      <c r="D11" s="28" t="s">
        <v>292</v>
      </c>
      <c r="E11" s="28" t="s">
        <v>21</v>
      </c>
      <c r="F11" s="48">
        <v>18010662</v>
      </c>
      <c r="G11" s="28">
        <v>1000</v>
      </c>
      <c r="H11" s="28" t="s">
        <v>254</v>
      </c>
      <c r="I11" s="28" t="s">
        <v>253</v>
      </c>
      <c r="J11" s="27" t="s">
        <v>255</v>
      </c>
      <c r="K11" s="28" t="s">
        <v>404</v>
      </c>
    </row>
    <row r="12" spans="1:12" x14ac:dyDescent="0.25">
      <c r="B12" s="28" t="s">
        <v>23</v>
      </c>
      <c r="C12" s="28" t="s">
        <v>16</v>
      </c>
      <c r="D12" s="28" t="s">
        <v>292</v>
      </c>
      <c r="E12" s="28" t="s">
        <v>22</v>
      </c>
      <c r="F12" s="49">
        <v>26373360</v>
      </c>
      <c r="G12" s="28">
        <v>1000</v>
      </c>
      <c r="H12" s="28" t="s">
        <v>254</v>
      </c>
      <c r="I12" s="28" t="s">
        <v>253</v>
      </c>
      <c r="J12" s="27" t="s">
        <v>255</v>
      </c>
    </row>
    <row r="13" spans="1:12" x14ac:dyDescent="0.25">
      <c r="B13" s="28" t="s">
        <v>23</v>
      </c>
      <c r="C13" t="s">
        <v>97</v>
      </c>
      <c r="D13" s="28" t="s">
        <v>292</v>
      </c>
      <c r="E13" t="s">
        <v>119</v>
      </c>
      <c r="F13" s="48">
        <v>44384022</v>
      </c>
      <c r="G13" s="28">
        <v>1000</v>
      </c>
      <c r="H13" s="28" t="s">
        <v>254</v>
      </c>
      <c r="I13" s="28" t="s">
        <v>253</v>
      </c>
      <c r="J13" s="27" t="s">
        <v>256</v>
      </c>
    </row>
    <row r="14" spans="1:12" ht="30" x14ac:dyDescent="0.25">
      <c r="B14" s="28" t="s">
        <v>23</v>
      </c>
      <c r="C14" s="28" t="s">
        <v>17</v>
      </c>
      <c r="D14" s="28" t="s">
        <v>292</v>
      </c>
      <c r="E14" s="28" t="s">
        <v>25</v>
      </c>
      <c r="F14" s="50" t="s">
        <v>267</v>
      </c>
      <c r="G14" s="28">
        <v>1000</v>
      </c>
      <c r="H14" s="28"/>
      <c r="J14" s="27"/>
    </row>
    <row r="15" spans="1:12" ht="30" x14ac:dyDescent="0.25">
      <c r="B15" s="28" t="s">
        <v>23</v>
      </c>
      <c r="C15" s="28" t="s">
        <v>18</v>
      </c>
      <c r="D15" s="28" t="s">
        <v>292</v>
      </c>
      <c r="E15" s="28" t="s">
        <v>26</v>
      </c>
      <c r="F15" s="51" t="s">
        <v>267</v>
      </c>
      <c r="G15" s="28">
        <v>1000</v>
      </c>
      <c r="H15" s="35"/>
      <c r="I15" s="28"/>
      <c r="J15" s="27"/>
    </row>
    <row r="16" spans="1:12" x14ac:dyDescent="0.25">
      <c r="B16" s="28" t="s">
        <v>23</v>
      </c>
      <c r="C16" t="s">
        <v>127</v>
      </c>
      <c r="D16" s="28" t="s">
        <v>292</v>
      </c>
      <c r="E16" t="s">
        <v>128</v>
      </c>
      <c r="F16" s="51" t="s">
        <v>267</v>
      </c>
      <c r="G16" s="28">
        <v>1000</v>
      </c>
      <c r="H16" s="28"/>
      <c r="J16" s="27"/>
    </row>
    <row r="17" spans="2:11" x14ac:dyDescent="0.25">
      <c r="B17" s="28" t="s">
        <v>23</v>
      </c>
      <c r="C17" s="28" t="s">
        <v>88</v>
      </c>
      <c r="D17" s="28" t="s">
        <v>292</v>
      </c>
      <c r="E17" s="28" t="s">
        <v>91</v>
      </c>
      <c r="F17" s="48">
        <v>3618095</v>
      </c>
      <c r="G17" s="28">
        <v>1000</v>
      </c>
      <c r="H17" s="28" t="s">
        <v>254</v>
      </c>
      <c r="I17" s="28" t="s">
        <v>253</v>
      </c>
      <c r="J17" s="27"/>
    </row>
    <row r="18" spans="2:11" x14ac:dyDescent="0.25">
      <c r="B18" s="28" t="s">
        <v>23</v>
      </c>
      <c r="C18" s="28" t="s">
        <v>437</v>
      </c>
      <c r="D18" s="28" t="s">
        <v>292</v>
      </c>
      <c r="E18" s="28" t="s">
        <v>438</v>
      </c>
      <c r="F18" s="48" t="s">
        <v>267</v>
      </c>
      <c r="G18" s="28"/>
      <c r="H18" s="28"/>
      <c r="I18" s="28"/>
      <c r="J18" s="27"/>
    </row>
    <row r="19" spans="2:11" x14ac:dyDescent="0.25">
      <c r="B19" s="28"/>
      <c r="C19" s="28"/>
      <c r="D19" s="28"/>
      <c r="E19" s="28"/>
      <c r="H19" s="28"/>
      <c r="J19" s="27"/>
    </row>
    <row r="20" spans="2:11" x14ac:dyDescent="0.25">
      <c r="B20" s="28" t="s">
        <v>129</v>
      </c>
      <c r="C20" s="28" t="s">
        <v>27</v>
      </c>
      <c r="D20" s="28" t="s">
        <v>292</v>
      </c>
      <c r="E20" s="28" t="s">
        <v>28</v>
      </c>
      <c r="F20" s="52">
        <v>5.0000000000000001E-3</v>
      </c>
      <c r="H20" s="35">
        <v>42551</v>
      </c>
      <c r="I20" s="28" t="s">
        <v>253</v>
      </c>
      <c r="J20" s="27" t="s">
        <v>252</v>
      </c>
    </row>
    <row r="21" spans="2:11" x14ac:dyDescent="0.25">
      <c r="B21" s="28" t="s">
        <v>129</v>
      </c>
      <c r="C21" s="28" t="s">
        <v>68</v>
      </c>
      <c r="D21" s="28" t="s">
        <v>292</v>
      </c>
      <c r="E21" s="28" t="s">
        <v>89</v>
      </c>
      <c r="F21" s="53">
        <v>2.5000000000000001E-2</v>
      </c>
      <c r="H21" s="35">
        <v>42551</v>
      </c>
      <c r="I21" s="28" t="s">
        <v>253</v>
      </c>
      <c r="J21" s="27" t="s">
        <v>252</v>
      </c>
    </row>
    <row r="22" spans="2:11" x14ac:dyDescent="0.25">
      <c r="B22" s="28" t="s">
        <v>129</v>
      </c>
      <c r="C22" s="28" t="s">
        <v>130</v>
      </c>
      <c r="D22" s="28" t="s">
        <v>292</v>
      </c>
      <c r="E22" s="28" t="s">
        <v>90</v>
      </c>
      <c r="F22" s="52">
        <v>0.03</v>
      </c>
    </row>
    <row r="23" spans="2:11" x14ac:dyDescent="0.25">
      <c r="B23" s="28"/>
      <c r="C23" s="28"/>
      <c r="D23" s="28"/>
      <c r="E23" s="28"/>
    </row>
    <row r="24" spans="2:11" ht="30" x14ac:dyDescent="0.25">
      <c r="B24" s="28" t="s">
        <v>92</v>
      </c>
      <c r="C24" s="28" t="s">
        <v>65</v>
      </c>
      <c r="D24" s="28" t="s">
        <v>289</v>
      </c>
      <c r="E24" s="26" t="s">
        <v>122</v>
      </c>
      <c r="F24" s="28" t="s">
        <v>263</v>
      </c>
      <c r="H24" s="35">
        <v>42551</v>
      </c>
      <c r="I24" s="28" t="s">
        <v>253</v>
      </c>
      <c r="J24" s="27" t="s">
        <v>264</v>
      </c>
    </row>
    <row r="26" spans="2:11" x14ac:dyDescent="0.25">
      <c r="B26" s="42" t="s">
        <v>278</v>
      </c>
      <c r="C26" s="42" t="s">
        <v>279</v>
      </c>
      <c r="D26" s="28" t="s">
        <v>289</v>
      </c>
      <c r="E26" s="43" t="s">
        <v>280</v>
      </c>
      <c r="F26" s="44" t="s">
        <v>434</v>
      </c>
      <c r="G26" s="43"/>
      <c r="H26" s="43"/>
      <c r="I26" s="43"/>
      <c r="J26" s="43"/>
      <c r="K26" s="43" t="s">
        <v>290</v>
      </c>
    </row>
    <row r="27" spans="2:11" x14ac:dyDescent="0.25">
      <c r="B27" s="42" t="s">
        <v>278</v>
      </c>
      <c r="C27" s="42" t="s">
        <v>281</v>
      </c>
      <c r="D27" s="28" t="s">
        <v>289</v>
      </c>
      <c r="E27" s="43" t="s">
        <v>280</v>
      </c>
      <c r="F27" s="44" t="s">
        <v>435</v>
      </c>
      <c r="G27" s="43"/>
      <c r="H27" s="43"/>
      <c r="I27" s="43"/>
      <c r="J27" s="43"/>
      <c r="K27" s="43" t="s">
        <v>290</v>
      </c>
    </row>
    <row r="28" spans="2:11" x14ac:dyDescent="0.25">
      <c r="B28" s="42" t="s">
        <v>278</v>
      </c>
      <c r="C28" s="42" t="s">
        <v>282</v>
      </c>
      <c r="D28" s="28" t="s">
        <v>289</v>
      </c>
      <c r="E28" s="43" t="s">
        <v>280</v>
      </c>
      <c r="F28" s="44" t="s">
        <v>434</v>
      </c>
      <c r="G28" s="43"/>
      <c r="H28" s="43"/>
      <c r="I28" s="43"/>
      <c r="J28" s="43"/>
      <c r="K28" s="43" t="s">
        <v>290</v>
      </c>
    </row>
    <row r="29" spans="2:11" x14ac:dyDescent="0.25">
      <c r="B29" s="42" t="s">
        <v>278</v>
      </c>
      <c r="C29" s="42" t="s">
        <v>291</v>
      </c>
      <c r="D29" s="28" t="s">
        <v>289</v>
      </c>
      <c r="E29" s="43" t="s">
        <v>280</v>
      </c>
      <c r="F29" s="44" t="s">
        <v>435</v>
      </c>
      <c r="G29" s="43"/>
      <c r="H29" s="43"/>
      <c r="I29" s="43"/>
      <c r="J29" s="43"/>
      <c r="K29" s="43" t="s">
        <v>290</v>
      </c>
    </row>
    <row r="30" spans="2:11" x14ac:dyDescent="0.25">
      <c r="B30" s="43"/>
      <c r="C30" s="43"/>
      <c r="D30" s="43"/>
      <c r="E30" s="43"/>
      <c r="F30" s="45"/>
      <c r="G30" s="43"/>
      <c r="H30" s="43"/>
      <c r="I30" s="43"/>
      <c r="J30" s="43"/>
      <c r="K30" s="43"/>
    </row>
    <row r="31" spans="2:11" x14ac:dyDescent="0.25">
      <c r="B31" s="42" t="s">
        <v>278</v>
      </c>
      <c r="C31" s="42" t="s">
        <v>283</v>
      </c>
      <c r="D31" s="42" t="s">
        <v>292</v>
      </c>
      <c r="E31" s="43" t="s">
        <v>284</v>
      </c>
      <c r="F31" s="45">
        <v>-1</v>
      </c>
      <c r="G31" s="43"/>
      <c r="H31" s="43"/>
      <c r="I31" s="43"/>
      <c r="J31" s="43"/>
      <c r="K31" s="43" t="s">
        <v>285</v>
      </c>
    </row>
    <row r="32" spans="2:11" x14ac:dyDescent="0.25">
      <c r="B32" s="42" t="s">
        <v>278</v>
      </c>
      <c r="C32" s="42" t="s">
        <v>286</v>
      </c>
      <c r="D32" s="42" t="s">
        <v>292</v>
      </c>
      <c r="E32" s="43" t="s">
        <v>284</v>
      </c>
      <c r="F32" s="45">
        <v>4</v>
      </c>
      <c r="G32" s="43"/>
      <c r="H32" s="43"/>
      <c r="I32" s="43"/>
      <c r="J32" s="43"/>
      <c r="K32" s="43" t="s">
        <v>285</v>
      </c>
    </row>
    <row r="33" spans="2:11" x14ac:dyDescent="0.25">
      <c r="B33" s="42" t="s">
        <v>278</v>
      </c>
      <c r="C33" s="42" t="s">
        <v>287</v>
      </c>
      <c r="D33" s="42" t="s">
        <v>292</v>
      </c>
      <c r="E33" s="43" t="s">
        <v>284</v>
      </c>
      <c r="F33" s="45">
        <v>-1</v>
      </c>
      <c r="G33" s="43"/>
      <c r="H33" s="43"/>
      <c r="I33" s="43"/>
      <c r="J33" s="43"/>
      <c r="K33" s="43" t="s">
        <v>285</v>
      </c>
    </row>
    <row r="34" spans="2:11" ht="16.5" customHeight="1" x14ac:dyDescent="0.25">
      <c r="B34" s="42" t="s">
        <v>278</v>
      </c>
      <c r="C34" s="42" t="s">
        <v>293</v>
      </c>
      <c r="D34" s="42" t="s">
        <v>292</v>
      </c>
      <c r="E34" s="43" t="s">
        <v>284</v>
      </c>
      <c r="F34" s="45">
        <v>-1</v>
      </c>
      <c r="G34" s="43"/>
      <c r="H34" s="43"/>
      <c r="I34" s="43"/>
      <c r="J34" s="43"/>
      <c r="K34" s="43" t="s">
        <v>285</v>
      </c>
    </row>
    <row r="35" spans="2:11" ht="16.5" customHeight="1" x14ac:dyDescent="0.25">
      <c r="B35" s="42"/>
      <c r="C35" s="42"/>
      <c r="D35" s="43"/>
      <c r="E35" s="43"/>
      <c r="F35" s="46">
        <v>0</v>
      </c>
      <c r="G35" s="43"/>
      <c r="H35" s="43"/>
      <c r="I35" s="43"/>
      <c r="J35" s="43"/>
      <c r="K35" s="43"/>
    </row>
    <row r="36" spans="2:11" x14ac:dyDescent="0.25">
      <c r="B36" s="42" t="s">
        <v>278</v>
      </c>
      <c r="C36" s="42" t="s">
        <v>288</v>
      </c>
      <c r="D36" s="42" t="s">
        <v>294</v>
      </c>
      <c r="E36" s="43"/>
      <c r="F36" s="46">
        <v>0</v>
      </c>
      <c r="G36" s="43"/>
      <c r="H36" s="43"/>
      <c r="I36" s="43"/>
      <c r="J36" s="43"/>
      <c r="K36" s="43"/>
    </row>
  </sheetData>
  <hyperlinks>
    <hyperlink ref="A1" location="TOC!A1" display="TOC" xr:uid="{00000000-0004-0000-0400-000000000000}"/>
  </hyperlink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Q41"/>
  <sheetViews>
    <sheetView topLeftCell="B52" workbookViewId="0">
      <selection activeCell="S38" sqref="S38"/>
    </sheetView>
  </sheetViews>
  <sheetFormatPr defaultRowHeight="15" x14ac:dyDescent="0.25"/>
  <sheetData>
    <row r="1" spans="1:15" x14ac:dyDescent="0.25">
      <c r="A1" s="1" t="s">
        <v>0</v>
      </c>
    </row>
    <row r="2" spans="1:15" x14ac:dyDescent="0.25">
      <c r="B2" t="s">
        <v>257</v>
      </c>
      <c r="O2" t="s">
        <v>258</v>
      </c>
    </row>
    <row r="33" spans="11:17" x14ac:dyDescent="0.25">
      <c r="Q33">
        <v>2978441</v>
      </c>
    </row>
    <row r="34" spans="11:17" x14ac:dyDescent="0.25">
      <c r="Q34">
        <v>15820520</v>
      </c>
    </row>
    <row r="35" spans="11:17" x14ac:dyDescent="0.25">
      <c r="Q35">
        <f>SUM(Q33:Q34)</f>
        <v>18798961</v>
      </c>
    </row>
    <row r="41" spans="11:17" x14ac:dyDescent="0.25">
      <c r="K41" t="s">
        <v>259</v>
      </c>
    </row>
  </sheetData>
  <hyperlinks>
    <hyperlink ref="A1" location="TOC!A1" display="TOC" xr:uid="{00000000-0004-0000-0500-000000000000}"/>
  </hyperlink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L3"/>
  <sheetViews>
    <sheetView workbookViewId="0">
      <selection activeCell="L3" sqref="L3"/>
    </sheetView>
  </sheetViews>
  <sheetFormatPr defaultRowHeight="15" x14ac:dyDescent="0.25"/>
  <sheetData>
    <row r="1" spans="1:12" x14ac:dyDescent="0.25">
      <c r="A1" s="1" t="s">
        <v>0</v>
      </c>
    </row>
    <row r="3" spans="1:12" x14ac:dyDescent="0.25">
      <c r="A3" t="s">
        <v>260</v>
      </c>
      <c r="L3" t="s">
        <v>261</v>
      </c>
    </row>
  </sheetData>
  <hyperlinks>
    <hyperlink ref="A1" location="TOC!A1" display="TOC" xr:uid="{00000000-0004-0000-0600-000000000000}"/>
  </hyperlink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topLeftCell="A4" workbookViewId="0"/>
  </sheetViews>
  <sheetFormatPr defaultRowHeight="15" x14ac:dyDescent="0.25"/>
  <sheetData>
    <row r="1" spans="1:1" x14ac:dyDescent="0.25">
      <c r="A1" s="1" t="s">
        <v>0</v>
      </c>
    </row>
  </sheetData>
  <hyperlinks>
    <hyperlink ref="A1" location="TOC!A1" display="TOC" xr:uid="{00000000-0004-0000-0700-000000000000}"/>
  </hyperlink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N32"/>
  <sheetViews>
    <sheetView workbookViewId="0">
      <selection activeCell="W13" sqref="W13"/>
    </sheetView>
  </sheetViews>
  <sheetFormatPr defaultRowHeight="15" x14ac:dyDescent="0.25"/>
  <cols>
    <col min="1" max="16384" width="9.140625" style="10"/>
  </cols>
  <sheetData>
    <row r="1" spans="1:14" x14ac:dyDescent="0.25">
      <c r="A1" s="9" t="s">
        <v>0</v>
      </c>
      <c r="D1" s="41" t="s">
        <v>265</v>
      </c>
    </row>
    <row r="2" spans="1:14" x14ac:dyDescent="0.25">
      <c r="A2" s="11" t="s">
        <v>37</v>
      </c>
      <c r="B2" s="12" t="s">
        <v>439</v>
      </c>
      <c r="D2" s="38" t="s">
        <v>392</v>
      </c>
      <c r="G2" s="41"/>
    </row>
    <row r="3" spans="1:14" x14ac:dyDescent="0.25">
      <c r="A3" s="11" t="s">
        <v>39</v>
      </c>
      <c r="B3" s="12" t="s">
        <v>440</v>
      </c>
      <c r="F3" s="38"/>
    </row>
    <row r="5" spans="1:14" x14ac:dyDescent="0.25">
      <c r="F5" t="s">
        <v>360</v>
      </c>
      <c r="G5"/>
      <c r="H5"/>
      <c r="I5"/>
      <c r="J5"/>
      <c r="K5"/>
      <c r="L5"/>
      <c r="M5"/>
      <c r="N5"/>
    </row>
    <row r="6" spans="1:14" x14ac:dyDescent="0.25">
      <c r="B6"/>
      <c r="E6" s="38"/>
      <c r="F6" t="s">
        <v>361</v>
      </c>
      <c r="G6" t="s">
        <v>362</v>
      </c>
      <c r="H6" t="s">
        <v>363</v>
      </c>
      <c r="I6" t="s">
        <v>364</v>
      </c>
      <c r="J6" t="s">
        <v>365</v>
      </c>
      <c r="K6" t="s">
        <v>366</v>
      </c>
      <c r="L6" t="s">
        <v>367</v>
      </c>
      <c r="M6" t="s">
        <v>368</v>
      </c>
      <c r="N6" t="s">
        <v>369</v>
      </c>
    </row>
    <row r="7" spans="1:14" x14ac:dyDescent="0.25">
      <c r="B7"/>
      <c r="E7" s="38" t="s">
        <v>370</v>
      </c>
      <c r="F7" t="s">
        <v>371</v>
      </c>
      <c r="G7" t="s">
        <v>372</v>
      </c>
      <c r="H7" t="s">
        <v>373</v>
      </c>
      <c r="I7" t="s">
        <v>374</v>
      </c>
      <c r="J7" t="s">
        <v>375</v>
      </c>
      <c r="K7" t="s">
        <v>376</v>
      </c>
      <c r="L7" t="s">
        <v>377</v>
      </c>
      <c r="M7" t="s">
        <v>378</v>
      </c>
      <c r="N7" t="s">
        <v>379</v>
      </c>
    </row>
    <row r="8" spans="1:14" x14ac:dyDescent="0.25">
      <c r="C8" s="135" t="s">
        <v>40</v>
      </c>
      <c r="D8" s="38" t="s">
        <v>41</v>
      </c>
      <c r="E8" s="38" t="s">
        <v>42</v>
      </c>
      <c r="F8" s="10">
        <v>2</v>
      </c>
      <c r="G8" s="10">
        <v>7</v>
      </c>
      <c r="H8" s="10">
        <v>12</v>
      </c>
      <c r="I8" s="10">
        <v>17</v>
      </c>
      <c r="J8" s="10">
        <v>22</v>
      </c>
      <c r="K8" s="10">
        <v>27</v>
      </c>
      <c r="L8" s="10">
        <v>32</v>
      </c>
      <c r="M8" s="10">
        <v>37</v>
      </c>
      <c r="N8" s="10">
        <v>42</v>
      </c>
    </row>
    <row r="9" spans="1:14" x14ac:dyDescent="0.25">
      <c r="B9" t="s">
        <v>380</v>
      </c>
      <c r="C9" s="38" t="s">
        <v>43</v>
      </c>
      <c r="F9" t="s">
        <v>354</v>
      </c>
      <c r="G9" s="8" t="s">
        <v>355</v>
      </c>
      <c r="H9" s="8" t="s">
        <v>356</v>
      </c>
      <c r="I9" s="8" t="s">
        <v>357</v>
      </c>
      <c r="J9" s="8" t="s">
        <v>348</v>
      </c>
      <c r="K9" s="8" t="s">
        <v>349</v>
      </c>
      <c r="L9" s="8" t="s">
        <v>350</v>
      </c>
      <c r="M9" s="8" t="s">
        <v>351</v>
      </c>
      <c r="N9" s="8" t="s">
        <v>352</v>
      </c>
    </row>
    <row r="10" spans="1:14" x14ac:dyDescent="0.25">
      <c r="B10" t="s">
        <v>381</v>
      </c>
      <c r="C10" s="10" t="s">
        <v>44</v>
      </c>
      <c r="D10" s="10">
        <v>22</v>
      </c>
      <c r="E10" s="38" t="s">
        <v>348</v>
      </c>
      <c r="F10" s="38">
        <v>1172</v>
      </c>
      <c r="G10" s="38">
        <v>2</v>
      </c>
      <c r="H10" s="38">
        <v>0</v>
      </c>
      <c r="I10" s="38">
        <v>0</v>
      </c>
      <c r="J10" s="38"/>
      <c r="K10" s="38">
        <v>0</v>
      </c>
      <c r="L10" s="38">
        <v>0</v>
      </c>
      <c r="M10" s="38"/>
      <c r="N10" s="38"/>
    </row>
    <row r="11" spans="1:14" x14ac:dyDescent="0.25">
      <c r="B11" t="s">
        <v>382</v>
      </c>
      <c r="C11" s="10" t="s">
        <v>44</v>
      </c>
      <c r="D11" s="10">
        <v>27</v>
      </c>
      <c r="E11" s="10" t="s">
        <v>349</v>
      </c>
      <c r="F11" s="38">
        <v>3922</v>
      </c>
      <c r="G11" s="38">
        <v>1836</v>
      </c>
      <c r="H11" s="38">
        <v>6</v>
      </c>
      <c r="I11" s="38">
        <v>0</v>
      </c>
      <c r="J11" s="38"/>
      <c r="K11" s="38">
        <v>0</v>
      </c>
      <c r="L11" s="38">
        <v>0</v>
      </c>
      <c r="M11" s="38"/>
      <c r="N11" s="38"/>
    </row>
    <row r="12" spans="1:14" x14ac:dyDescent="0.25">
      <c r="B12" t="s">
        <v>383</v>
      </c>
      <c r="C12" s="10" t="s">
        <v>44</v>
      </c>
      <c r="D12" s="10">
        <v>32</v>
      </c>
      <c r="E12" s="10" t="s">
        <v>350</v>
      </c>
      <c r="F12" s="38">
        <v>1473</v>
      </c>
      <c r="G12" s="38">
        <v>4839</v>
      </c>
      <c r="H12" s="38">
        <v>1108</v>
      </c>
      <c r="I12" s="38">
        <v>3</v>
      </c>
      <c r="J12" s="38"/>
      <c r="K12" s="38">
        <v>0</v>
      </c>
      <c r="L12" s="38">
        <v>0</v>
      </c>
      <c r="M12" s="38"/>
      <c r="N12" s="38"/>
    </row>
    <row r="13" spans="1:14" x14ac:dyDescent="0.25">
      <c r="B13" t="s">
        <v>384</v>
      </c>
      <c r="C13" s="10" t="s">
        <v>44</v>
      </c>
      <c r="D13" s="10">
        <v>37</v>
      </c>
      <c r="E13" s="10" t="s">
        <v>351</v>
      </c>
      <c r="F13" s="38">
        <v>605</v>
      </c>
      <c r="G13" s="38">
        <v>2280</v>
      </c>
      <c r="H13" s="38">
        <v>2996</v>
      </c>
      <c r="I13" s="38">
        <v>810</v>
      </c>
      <c r="J13" s="38"/>
      <c r="K13" s="38">
        <v>0</v>
      </c>
      <c r="L13" s="38">
        <v>0</v>
      </c>
      <c r="M13" s="38"/>
      <c r="N13" s="38"/>
    </row>
    <row r="14" spans="1:14" x14ac:dyDescent="0.25">
      <c r="B14" t="s">
        <v>385</v>
      </c>
      <c r="C14" s="10" t="s">
        <v>44</v>
      </c>
      <c r="D14" s="10">
        <v>42</v>
      </c>
      <c r="E14" s="10" t="s">
        <v>352</v>
      </c>
      <c r="F14" s="38">
        <v>63</v>
      </c>
      <c r="G14" s="38">
        <v>903</v>
      </c>
      <c r="H14" s="38">
        <v>1636</v>
      </c>
      <c r="I14" s="38">
        <v>2437</v>
      </c>
      <c r="J14" s="38">
        <v>1503</v>
      </c>
      <c r="K14" s="38">
        <v>1</v>
      </c>
      <c r="L14" s="38">
        <v>0</v>
      </c>
      <c r="M14" s="38"/>
      <c r="N14" s="38"/>
    </row>
    <row r="15" spans="1:14" x14ac:dyDescent="0.25">
      <c r="B15" t="s">
        <v>386</v>
      </c>
      <c r="C15" s="10" t="s">
        <v>44</v>
      </c>
      <c r="D15" s="10">
        <v>47</v>
      </c>
      <c r="E15" s="10" t="s">
        <v>353</v>
      </c>
      <c r="F15" s="38">
        <v>1</v>
      </c>
      <c r="G15" s="38">
        <v>116</v>
      </c>
      <c r="H15" s="38">
        <v>686</v>
      </c>
      <c r="I15" s="38">
        <v>1260</v>
      </c>
      <c r="J15" s="38">
        <v>2058</v>
      </c>
      <c r="K15" s="38">
        <v>464</v>
      </c>
      <c r="L15" s="38">
        <v>0</v>
      </c>
      <c r="M15" s="38"/>
      <c r="N15" s="38"/>
    </row>
    <row r="16" spans="1:14" x14ac:dyDescent="0.25">
      <c r="B16" t="s">
        <v>387</v>
      </c>
      <c r="C16" s="10" t="s">
        <v>44</v>
      </c>
      <c r="D16" s="10">
        <v>52</v>
      </c>
      <c r="E16" s="10" t="s">
        <v>54</v>
      </c>
      <c r="F16" s="38">
        <v>2</v>
      </c>
      <c r="G16" s="38">
        <v>6</v>
      </c>
      <c r="H16" s="38">
        <v>53</v>
      </c>
      <c r="I16" s="38">
        <v>390</v>
      </c>
      <c r="J16" s="38">
        <v>620</v>
      </c>
      <c r="K16" s="38">
        <v>475</v>
      </c>
      <c r="L16" s="38">
        <v>189</v>
      </c>
      <c r="M16" s="38"/>
      <c r="N16" s="38"/>
    </row>
    <row r="17" spans="2:14" x14ac:dyDescent="0.25">
      <c r="B17" t="s">
        <v>388</v>
      </c>
      <c r="C17" s="10" t="s">
        <v>44</v>
      </c>
      <c r="D17" s="10">
        <v>57</v>
      </c>
      <c r="E17" s="10" t="s">
        <v>55</v>
      </c>
      <c r="F17" s="38">
        <v>1</v>
      </c>
      <c r="G17" s="38">
        <v>2</v>
      </c>
      <c r="H17" s="38">
        <v>13</v>
      </c>
      <c r="I17" s="38">
        <v>52</v>
      </c>
      <c r="J17" s="38">
        <v>32</v>
      </c>
      <c r="K17" s="38">
        <v>114</v>
      </c>
      <c r="L17" s="38">
        <v>185</v>
      </c>
      <c r="M17" s="38">
        <v>9</v>
      </c>
      <c r="N17" s="38"/>
    </row>
    <row r="18" spans="2:14" x14ac:dyDescent="0.25">
      <c r="B18" t="s">
        <v>389</v>
      </c>
      <c r="C18" s="10" t="s">
        <v>44</v>
      </c>
      <c r="D18" s="10">
        <v>62</v>
      </c>
      <c r="E18" s="10" t="s">
        <v>56</v>
      </c>
      <c r="F18" s="38">
        <v>1</v>
      </c>
      <c r="G18" s="38">
        <v>1</v>
      </c>
      <c r="H18" s="38">
        <v>2</v>
      </c>
      <c r="I18" s="38">
        <v>6</v>
      </c>
      <c r="J18" s="38">
        <v>2</v>
      </c>
      <c r="K18" s="38">
        <v>11</v>
      </c>
      <c r="L18" s="38">
        <v>32</v>
      </c>
      <c r="M18" s="38">
        <v>6</v>
      </c>
      <c r="N18" s="38">
        <v>9</v>
      </c>
    </row>
    <row r="19" spans="2:14" x14ac:dyDescent="0.25">
      <c r="B19" t="s">
        <v>390</v>
      </c>
      <c r="C19" s="10" t="s">
        <v>44</v>
      </c>
      <c r="D19" s="10">
        <v>67</v>
      </c>
      <c r="E19" s="38" t="s">
        <v>57</v>
      </c>
      <c r="F19" s="38">
        <v>0</v>
      </c>
      <c r="G19" s="38">
        <v>1</v>
      </c>
      <c r="H19" s="38">
        <v>1</v>
      </c>
      <c r="I19" s="38">
        <v>2</v>
      </c>
      <c r="J19" s="38"/>
      <c r="K19" s="38">
        <v>0</v>
      </c>
      <c r="L19" s="38">
        <v>0</v>
      </c>
      <c r="M19" s="38"/>
      <c r="N19" s="38"/>
    </row>
    <row r="20" spans="2:14" x14ac:dyDescent="0.25">
      <c r="B20" t="s">
        <v>391</v>
      </c>
      <c r="C20" s="10" t="s">
        <v>44</v>
      </c>
      <c r="D20" s="10">
        <v>72</v>
      </c>
      <c r="E20" s="38" t="s">
        <v>58</v>
      </c>
      <c r="F20" s="38">
        <v>0</v>
      </c>
      <c r="G20" s="38">
        <v>0</v>
      </c>
      <c r="H20" s="38">
        <v>1</v>
      </c>
      <c r="I20" s="38">
        <v>0</v>
      </c>
      <c r="J20" s="38">
        <v>1</v>
      </c>
      <c r="K20" s="38">
        <v>1</v>
      </c>
      <c r="L20" s="38">
        <v>0</v>
      </c>
      <c r="M20" s="38"/>
      <c r="N20" s="38">
        <v>2</v>
      </c>
    </row>
    <row r="21" spans="2:14" x14ac:dyDescent="0.25">
      <c r="B21"/>
      <c r="E21" s="38"/>
      <c r="F21" s="38"/>
      <c r="G21" s="38"/>
      <c r="H21" s="38"/>
      <c r="I21" s="38"/>
      <c r="J21" s="38"/>
      <c r="K21" s="38"/>
      <c r="L21" s="38"/>
      <c r="M21" s="38"/>
      <c r="N21" s="38"/>
    </row>
    <row r="22" spans="2:14" x14ac:dyDescent="0.25">
      <c r="B22" t="s">
        <v>381</v>
      </c>
      <c r="C22" s="10" t="s">
        <v>45</v>
      </c>
      <c r="D22" s="10">
        <v>22</v>
      </c>
      <c r="E22" s="10" t="s">
        <v>348</v>
      </c>
      <c r="F22" s="38">
        <v>54805</v>
      </c>
      <c r="G22" s="38">
        <v>62655</v>
      </c>
      <c r="H22" s="38">
        <v>0</v>
      </c>
      <c r="I22" s="38">
        <v>0</v>
      </c>
      <c r="J22" s="38"/>
      <c r="K22" s="38">
        <v>0</v>
      </c>
      <c r="L22" s="38">
        <v>0</v>
      </c>
      <c r="M22" s="38">
        <v>0</v>
      </c>
      <c r="N22" s="38"/>
    </row>
    <row r="23" spans="2:14" x14ac:dyDescent="0.25">
      <c r="B23" t="s">
        <v>382</v>
      </c>
      <c r="C23" s="10" t="s">
        <v>45</v>
      </c>
      <c r="D23" s="10">
        <v>27</v>
      </c>
      <c r="E23" s="10" t="s">
        <v>349</v>
      </c>
      <c r="F23" s="38">
        <v>60714</v>
      </c>
      <c r="G23" s="38">
        <v>103639</v>
      </c>
      <c r="H23" s="38">
        <v>109634</v>
      </c>
      <c r="I23" s="38">
        <v>0</v>
      </c>
      <c r="J23" s="38"/>
      <c r="K23" s="38">
        <v>0</v>
      </c>
      <c r="L23" s="38">
        <v>0</v>
      </c>
      <c r="M23" s="38">
        <v>0</v>
      </c>
      <c r="N23" s="38"/>
    </row>
    <row r="24" spans="2:14" x14ac:dyDescent="0.25">
      <c r="B24" t="s">
        <v>383</v>
      </c>
      <c r="C24" s="10" t="s">
        <v>45</v>
      </c>
      <c r="D24" s="10">
        <v>32</v>
      </c>
      <c r="E24" s="10" t="s">
        <v>350</v>
      </c>
      <c r="F24" s="38">
        <v>59967</v>
      </c>
      <c r="G24" s="38">
        <v>107248</v>
      </c>
      <c r="H24" s="38">
        <v>114477</v>
      </c>
      <c r="I24" s="38">
        <v>98702</v>
      </c>
      <c r="J24" s="38"/>
      <c r="K24" s="38">
        <v>0</v>
      </c>
      <c r="L24" s="38">
        <v>0</v>
      </c>
      <c r="M24" s="38">
        <v>0</v>
      </c>
      <c r="N24" s="38"/>
    </row>
    <row r="25" spans="2:14" x14ac:dyDescent="0.25">
      <c r="B25" t="s">
        <v>384</v>
      </c>
      <c r="C25" s="10" t="s">
        <v>45</v>
      </c>
      <c r="D25" s="10">
        <v>37</v>
      </c>
      <c r="E25" s="10" t="s">
        <v>351</v>
      </c>
      <c r="F25" s="38">
        <v>59827</v>
      </c>
      <c r="G25" s="38">
        <v>106890</v>
      </c>
      <c r="H25" s="38">
        <v>114986</v>
      </c>
      <c r="I25" s="38">
        <v>125930</v>
      </c>
      <c r="J25" s="38"/>
      <c r="K25" s="38">
        <v>0</v>
      </c>
      <c r="L25" s="38">
        <v>0</v>
      </c>
      <c r="M25" s="38">
        <v>0</v>
      </c>
      <c r="N25" s="38"/>
    </row>
    <row r="26" spans="2:14" x14ac:dyDescent="0.25">
      <c r="B26" t="s">
        <v>385</v>
      </c>
      <c r="C26" s="10" t="s">
        <v>45</v>
      </c>
      <c r="D26" s="10">
        <v>42</v>
      </c>
      <c r="E26" s="10" t="s">
        <v>352</v>
      </c>
      <c r="F26" s="38">
        <v>65815</v>
      </c>
      <c r="G26" s="38">
        <v>106911</v>
      </c>
      <c r="H26" s="38">
        <v>113565</v>
      </c>
      <c r="I26" s="38">
        <v>124051</v>
      </c>
      <c r="J26" s="38">
        <v>134350</v>
      </c>
      <c r="K26" s="38">
        <v>140128</v>
      </c>
      <c r="L26" s="38">
        <v>0</v>
      </c>
      <c r="M26" s="38">
        <v>0</v>
      </c>
      <c r="N26" s="38"/>
    </row>
    <row r="27" spans="2:14" x14ac:dyDescent="0.25">
      <c r="B27" t="s">
        <v>386</v>
      </c>
      <c r="C27" s="10" t="s">
        <v>45</v>
      </c>
      <c r="D27" s="10">
        <v>47</v>
      </c>
      <c r="E27" s="10" t="s">
        <v>353</v>
      </c>
      <c r="F27" s="38">
        <v>71696</v>
      </c>
      <c r="G27" s="38">
        <v>108615</v>
      </c>
      <c r="H27" s="38">
        <v>112754</v>
      </c>
      <c r="I27" s="38">
        <v>121320</v>
      </c>
      <c r="J27" s="38">
        <v>131843</v>
      </c>
      <c r="K27" s="38">
        <v>140433</v>
      </c>
      <c r="L27" s="38">
        <v>0</v>
      </c>
      <c r="M27" s="38">
        <v>0</v>
      </c>
      <c r="N27" s="38"/>
    </row>
    <row r="28" spans="2:14" x14ac:dyDescent="0.25">
      <c r="B28" t="s">
        <v>387</v>
      </c>
      <c r="C28" s="10" t="s">
        <v>45</v>
      </c>
      <c r="D28" s="10">
        <v>52</v>
      </c>
      <c r="E28" s="10" t="s">
        <v>54</v>
      </c>
      <c r="F28" s="38">
        <v>117624</v>
      </c>
      <c r="G28" s="38">
        <v>112915</v>
      </c>
      <c r="H28" s="38">
        <v>110799</v>
      </c>
      <c r="I28" s="38">
        <v>119094</v>
      </c>
      <c r="J28" s="38">
        <v>125541</v>
      </c>
      <c r="K28" s="38">
        <v>139315</v>
      </c>
      <c r="L28" s="38">
        <v>148151</v>
      </c>
      <c r="M28" s="38">
        <v>0</v>
      </c>
      <c r="N28" s="38"/>
    </row>
    <row r="29" spans="2:14" x14ac:dyDescent="0.25">
      <c r="B29" t="s">
        <v>388</v>
      </c>
      <c r="C29" s="10" t="s">
        <v>45</v>
      </c>
      <c r="D29" s="10">
        <v>57</v>
      </c>
      <c r="E29" s="10" t="s">
        <v>55</v>
      </c>
      <c r="F29" s="38">
        <v>127979</v>
      </c>
      <c r="G29" s="38">
        <v>141655</v>
      </c>
      <c r="H29" s="38">
        <v>126229</v>
      </c>
      <c r="I29" s="38">
        <v>119104</v>
      </c>
      <c r="J29" s="38">
        <v>121646</v>
      </c>
      <c r="K29" s="38">
        <v>127596</v>
      </c>
      <c r="L29" s="38">
        <v>155550</v>
      </c>
      <c r="M29" s="38">
        <v>170947</v>
      </c>
      <c r="N29" s="38"/>
    </row>
    <row r="30" spans="2:14" x14ac:dyDescent="0.25">
      <c r="B30" t="s">
        <v>389</v>
      </c>
      <c r="C30" s="10" t="s">
        <v>45</v>
      </c>
      <c r="D30" s="10">
        <v>62</v>
      </c>
      <c r="E30" s="10" t="s">
        <v>56</v>
      </c>
      <c r="F30" s="38">
        <v>124750</v>
      </c>
      <c r="G30" s="38">
        <v>141655</v>
      </c>
      <c r="H30" s="38">
        <v>132162</v>
      </c>
      <c r="I30" s="38">
        <v>140141</v>
      </c>
      <c r="J30" s="38">
        <v>173922</v>
      </c>
      <c r="K30" s="38">
        <v>133167</v>
      </c>
      <c r="L30" s="38">
        <v>140529</v>
      </c>
      <c r="M30" s="38">
        <v>140594</v>
      </c>
      <c r="N30" s="38">
        <v>168830</v>
      </c>
    </row>
    <row r="31" spans="2:14" x14ac:dyDescent="0.25">
      <c r="B31" t="s">
        <v>390</v>
      </c>
      <c r="C31" s="10" t="s">
        <v>45</v>
      </c>
      <c r="D31" s="10">
        <v>67</v>
      </c>
      <c r="E31" s="38" t="s">
        <v>57</v>
      </c>
      <c r="F31" s="38">
        <v>0</v>
      </c>
      <c r="G31" s="38">
        <v>141655</v>
      </c>
      <c r="H31" s="38">
        <v>142718</v>
      </c>
      <c r="I31" s="38">
        <v>143238</v>
      </c>
      <c r="J31" s="38"/>
      <c r="K31" s="38">
        <v>0</v>
      </c>
      <c r="L31" s="38">
        <v>0</v>
      </c>
      <c r="M31" s="38">
        <v>0</v>
      </c>
      <c r="N31" s="38"/>
    </row>
    <row r="32" spans="2:14" x14ac:dyDescent="0.25">
      <c r="B32" t="s">
        <v>391</v>
      </c>
      <c r="C32" s="10" t="s">
        <v>45</v>
      </c>
      <c r="D32" s="10">
        <v>72</v>
      </c>
      <c r="E32" s="38" t="s">
        <v>58</v>
      </c>
      <c r="F32" s="38">
        <v>0</v>
      </c>
      <c r="G32" s="38">
        <v>0</v>
      </c>
      <c r="H32" s="38">
        <v>142088</v>
      </c>
      <c r="I32" s="38">
        <v>0</v>
      </c>
      <c r="J32" s="38">
        <v>144844</v>
      </c>
      <c r="K32" s="38">
        <v>144844</v>
      </c>
      <c r="L32" s="38">
        <v>0</v>
      </c>
      <c r="M32" s="38">
        <v>0</v>
      </c>
      <c r="N32" s="38">
        <v>150888</v>
      </c>
    </row>
  </sheetData>
  <hyperlinks>
    <hyperlink ref="A1" location="TOC!A1" display="TOC" xr:uid="{00000000-0004-0000-0800-000000000000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21</vt:i4>
      </vt:variant>
    </vt:vector>
  </HeadingPairs>
  <TitlesOfParts>
    <vt:vector size="21" baseType="lpstr">
      <vt:lpstr>TOC</vt:lpstr>
      <vt:lpstr>checklist</vt:lpstr>
      <vt:lpstr>StepsAndLinks</vt:lpstr>
      <vt:lpstr>PlanNames</vt:lpstr>
      <vt:lpstr>singleValues</vt:lpstr>
      <vt:lpstr>singleValuesScreenshots</vt:lpstr>
      <vt:lpstr>erc_rule</vt:lpstr>
      <vt:lpstr>SummaryAssumptions</vt:lpstr>
      <vt:lpstr>ActivesSched</vt:lpstr>
      <vt:lpstr>Actives_raw</vt:lpstr>
      <vt:lpstr>RetireesSched</vt:lpstr>
      <vt:lpstr>Retirees_raw</vt:lpstr>
      <vt:lpstr>SalaryGrowthSched_SingleCol</vt:lpstr>
      <vt:lpstr>SalaryGrowth_raw</vt:lpstr>
      <vt:lpstr>TermRatesSched_SingleCol</vt:lpstr>
      <vt:lpstr>TermRatesSched_raw</vt:lpstr>
      <vt:lpstr>RetirementRatesSched_SingleCol</vt:lpstr>
      <vt:lpstr>RetirementRatesSched_raw</vt:lpstr>
      <vt:lpstr>DisbRatesSched_SingleCol</vt:lpstr>
      <vt:lpstr>DisbRatesSched_raw</vt:lpstr>
      <vt:lpstr>MortalityInfo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Donald Boyd</dc:creator>
  <cp:lastModifiedBy>Yimeng Yin</cp:lastModifiedBy>
  <dcterms:created xsi:type="dcterms:W3CDTF">2017-08-09T13:33:07Z</dcterms:created>
  <dcterms:modified xsi:type="dcterms:W3CDTF">2017-10-10T19:31:19Z</dcterms:modified>
</cp:coreProperties>
</file>